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0490" windowHeight="7530"/>
  </bookViews>
  <sheets>
    <sheet name="補助対象経費等確認・計算書" sheetId="27" r:id="rId1"/>
  </sheets>
  <externalReferences>
    <externalReference r:id="rId2"/>
    <externalReference r:id="rId3"/>
    <externalReference r:id="rId4"/>
  </externalReferences>
  <definedNames>
    <definedName name="_xlnm.Print_Area" localSheetId="0">補助対象経費等確認・計算書!$A$1:$I$40</definedName>
    <definedName name="_xlnm.Print_Titles" localSheetId="0">補助対象経費等確認・計算書!$1:$2</definedName>
    <definedName name="ああ">#REF!</definedName>
    <definedName name="モジュール">#REF!</definedName>
    <definedName name="モジュール種類">#REF!</definedName>
    <definedName name="一面">#REF!</definedName>
    <definedName name="屋根形状">#REF!</definedName>
    <definedName name="屋根材">#REF!</definedName>
    <definedName name="屋根材２">#REF!</definedName>
    <definedName name="三面">#REF!</definedName>
    <definedName name="設置面">#REF!</definedName>
    <definedName name="設備">[1]データ参照シート!$B$2</definedName>
    <definedName name="大分類">[2]基本情報!#REF!</definedName>
    <definedName name="提案区分">#REF!</definedName>
    <definedName name="二面">#REF!</definedName>
    <definedName name="年間予測発電量基準地点">#REF!</definedName>
    <definedName name="別1その2">[3]対策!$K$2:$K$9</definedName>
    <definedName name="方角">#REF!</definedName>
  </definedNames>
  <calcPr calcId="145621"/>
</workbook>
</file>

<file path=xl/calcChain.xml><?xml version="1.0" encoding="utf-8"?>
<calcChain xmlns="http://schemas.openxmlformats.org/spreadsheetml/2006/main">
  <c r="J23" i="27" l="1"/>
  <c r="J9" i="27"/>
  <c r="J8" i="27"/>
  <c r="J26" i="27" l="1"/>
  <c r="J34" i="27" l="1"/>
  <c r="H35" i="27"/>
  <c r="P13" i="27" l="1"/>
  <c r="P12" i="27"/>
  <c r="P11" i="27"/>
  <c r="Y11" i="27"/>
  <c r="Y13" i="27"/>
  <c r="Y12" i="27"/>
  <c r="J11" i="27"/>
  <c r="M20" i="27"/>
  <c r="N21" i="27"/>
  <c r="M21" i="27"/>
  <c r="J12" i="27"/>
  <c r="X13" i="27"/>
  <c r="X12" i="27"/>
  <c r="F13" i="27"/>
  <c r="F12" i="27"/>
  <c r="X11" i="27"/>
  <c r="F11" i="27"/>
  <c r="X10" i="27"/>
  <c r="M22" i="27" l="1"/>
  <c r="E28" i="27"/>
  <c r="E26" i="27"/>
  <c r="Z60" i="27" l="1"/>
  <c r="Z59" i="27"/>
  <c r="Z58" i="27"/>
  <c r="Z57" i="27"/>
  <c r="Z56" i="27"/>
  <c r="Z55" i="27"/>
  <c r="Z54" i="27"/>
  <c r="Z53" i="27"/>
  <c r="Z52" i="27"/>
  <c r="Z51" i="27"/>
  <c r="Z50" i="27"/>
  <c r="Z49" i="27"/>
  <c r="Z48" i="27"/>
  <c r="Z47" i="27"/>
  <c r="Z46" i="27"/>
  <c r="E36" i="27"/>
  <c r="J29" i="27"/>
  <c r="E23" i="27"/>
  <c r="J22" i="27"/>
  <c r="J21" i="27"/>
  <c r="J20" i="27"/>
  <c r="J19" i="27"/>
  <c r="X9" i="27"/>
  <c r="X8" i="27"/>
  <c r="X5" i="27"/>
  <c r="X4" i="27"/>
  <c r="H1" i="27"/>
  <c r="G1" i="27"/>
  <c r="X2" i="27" l="1"/>
  <c r="H10" i="27" s="1"/>
  <c r="H28" i="27" s="1"/>
  <c r="L35" i="27"/>
  <c r="E29" i="27" l="1"/>
  <c r="E40" i="27" s="1"/>
  <c r="J14" i="27"/>
  <c r="E39" i="27" l="1"/>
</calcChain>
</file>

<file path=xl/sharedStrings.xml><?xml version="1.0" encoding="utf-8"?>
<sst xmlns="http://schemas.openxmlformats.org/spreadsheetml/2006/main" count="90" uniqueCount="80">
  <si>
    <t>必須項目（入力済：１　未入力０）</t>
    <rPh sb="0" eb="2">
      <t>ヒッス</t>
    </rPh>
    <rPh sb="2" eb="4">
      <t>コウモク</t>
    </rPh>
    <rPh sb="5" eb="7">
      <t>ニュウリョク</t>
    </rPh>
    <rPh sb="7" eb="8">
      <t>スミ</t>
    </rPh>
    <rPh sb="11" eb="14">
      <t>ミニュウリョク</t>
    </rPh>
    <phoneticPr fontId="16"/>
  </si>
  <si>
    <t>申請者住所</t>
    <rPh sb="0" eb="3">
      <t>シンセイシャ</t>
    </rPh>
    <rPh sb="3" eb="5">
      <t>ジュウショ</t>
    </rPh>
    <phoneticPr fontId="25"/>
  </si>
  <si>
    <t>※記載必須</t>
    <rPh sb="1" eb="3">
      <t>キサイ</t>
    </rPh>
    <rPh sb="3" eb="5">
      <t>ヒッス</t>
    </rPh>
    <phoneticPr fontId="16"/>
  </si>
  <si>
    <t>←特に断りのない限り全ての黄色セルについて必ず入力してください</t>
    <rPh sb="1" eb="2">
      <t>トク</t>
    </rPh>
    <rPh sb="3" eb="4">
      <t>コトワ</t>
    </rPh>
    <rPh sb="8" eb="9">
      <t>カギ</t>
    </rPh>
    <rPh sb="10" eb="11">
      <t>スベ</t>
    </rPh>
    <rPh sb="21" eb="22">
      <t>カナラ</t>
    </rPh>
    <rPh sb="23" eb="25">
      <t>ニュウリョク</t>
    </rPh>
    <phoneticPr fontId="16"/>
  </si>
  <si>
    <t>申請者氏名</t>
    <rPh sb="0" eb="3">
      <t>シンセイシャ</t>
    </rPh>
    <rPh sb="3" eb="5">
      <t>シメイ</t>
    </rPh>
    <phoneticPr fontId="16"/>
  </si>
  <si>
    <t>←1については全ての黄色セルについて必ず入力してください</t>
    <rPh sb="7" eb="8">
      <t>スベ</t>
    </rPh>
    <rPh sb="18" eb="19">
      <t>カナラ</t>
    </rPh>
    <rPh sb="20" eb="22">
      <t>ニュウリョク</t>
    </rPh>
    <phoneticPr fontId="16"/>
  </si>
  <si>
    <t>今回の補助制度申請以前から太陽光発電設備が設置されていたか</t>
    <rPh sb="0" eb="2">
      <t>コンカイ</t>
    </rPh>
    <rPh sb="3" eb="5">
      <t>ホジョ</t>
    </rPh>
    <rPh sb="5" eb="7">
      <t>セイド</t>
    </rPh>
    <rPh sb="7" eb="9">
      <t>シンセイ</t>
    </rPh>
    <rPh sb="9" eb="11">
      <t>イゼン</t>
    </rPh>
    <rPh sb="13" eb="16">
      <t>タイヨウコウ</t>
    </rPh>
    <rPh sb="16" eb="18">
      <t>ハツデン</t>
    </rPh>
    <rPh sb="18" eb="20">
      <t>セツビ</t>
    </rPh>
    <rPh sb="21" eb="23">
      <t>セッチ</t>
    </rPh>
    <phoneticPr fontId="9"/>
  </si>
  <si>
    <t>【記載必須項目判定】</t>
    <rPh sb="1" eb="3">
      <t>キサイ</t>
    </rPh>
    <rPh sb="3" eb="5">
      <t>ヒッス</t>
    </rPh>
    <rPh sb="5" eb="7">
      <t>コウモク</t>
    </rPh>
    <phoneticPr fontId="16"/>
  </si>
  <si>
    <t>今回の補助制度申請後、FIT・FIP制度を利用するか</t>
    <rPh sb="0" eb="2">
      <t>コンカイ</t>
    </rPh>
    <rPh sb="3" eb="5">
      <t>ホジョ</t>
    </rPh>
    <rPh sb="5" eb="7">
      <t>セイド</t>
    </rPh>
    <rPh sb="7" eb="9">
      <t>シンセイ</t>
    </rPh>
    <rPh sb="9" eb="10">
      <t>ゴ</t>
    </rPh>
    <rPh sb="18" eb="20">
      <t>セイド</t>
    </rPh>
    <rPh sb="21" eb="23">
      <t>リヨウ</t>
    </rPh>
    <phoneticPr fontId="9"/>
  </si>
  <si>
    <t>←特に断りのない限り補助申請するメニューに関して全ての黄色セルについて必ず入力してください</t>
    <rPh sb="1" eb="2">
      <t>トク</t>
    </rPh>
    <rPh sb="3" eb="4">
      <t>コトワ</t>
    </rPh>
    <rPh sb="8" eb="9">
      <t>カギ</t>
    </rPh>
    <rPh sb="10" eb="12">
      <t>ホジョ</t>
    </rPh>
    <rPh sb="12" eb="14">
      <t>シンセイ</t>
    </rPh>
    <rPh sb="21" eb="22">
      <t>カン</t>
    </rPh>
    <rPh sb="24" eb="25">
      <t>スベ</t>
    </rPh>
    <rPh sb="35" eb="36">
      <t>カナラ</t>
    </rPh>
    <rPh sb="37" eb="39">
      <t>ニュウリョク</t>
    </rPh>
    <phoneticPr fontId="16"/>
  </si>
  <si>
    <t>太陽電池モジュールのメーカー名・型番</t>
    <rPh sb="0" eb="2">
      <t>タイヨウ</t>
    </rPh>
    <rPh sb="2" eb="4">
      <t>デンチ</t>
    </rPh>
    <rPh sb="14" eb="15">
      <t>メイ</t>
    </rPh>
    <rPh sb="16" eb="18">
      <t>カタバン</t>
    </rPh>
    <phoneticPr fontId="9"/>
  </si>
  <si>
    <t>A</t>
    <phoneticPr fontId="16"/>
  </si>
  <si>
    <t>パワーコンディショナーのメーカー名・型番</t>
    <rPh sb="16" eb="17">
      <t>メイ</t>
    </rPh>
    <rPh sb="18" eb="20">
      <t>カタバン</t>
    </rPh>
    <phoneticPr fontId="9"/>
  </si>
  <si>
    <t>B</t>
    <phoneticPr fontId="16"/>
  </si>
  <si>
    <t>太陽光発電設備の太陽電池モジュールの公称最大出力の合計値</t>
    <rPh sb="0" eb="3">
      <t>タイヨウコウ</t>
    </rPh>
    <rPh sb="3" eb="5">
      <t>ハツデン</t>
    </rPh>
    <rPh sb="5" eb="7">
      <t>セツビ</t>
    </rPh>
    <rPh sb="8" eb="10">
      <t>タイヨウ</t>
    </rPh>
    <rPh sb="10" eb="12">
      <t>デンチ</t>
    </rPh>
    <rPh sb="18" eb="20">
      <t>コウショウ</t>
    </rPh>
    <rPh sb="20" eb="22">
      <t>サイダイ</t>
    </rPh>
    <rPh sb="22" eb="24">
      <t>シュツリョク</t>
    </rPh>
    <rPh sb="25" eb="28">
      <t>ゴウケイチ</t>
    </rPh>
    <phoneticPr fontId="9"/>
  </si>
  <si>
    <t>kW</t>
    <phoneticPr fontId="16"/>
  </si>
  <si>
    <t>C</t>
    <phoneticPr fontId="16"/>
  </si>
  <si>
    <t>パワーコンディショナーの定格出力の合計値</t>
    <rPh sb="12" eb="14">
      <t>テイカク</t>
    </rPh>
    <rPh sb="14" eb="16">
      <t>シュツリョク</t>
    </rPh>
    <rPh sb="17" eb="20">
      <t>ゴウケイチ</t>
    </rPh>
    <phoneticPr fontId="9"/>
  </si>
  <si>
    <t>D</t>
    <phoneticPr fontId="16"/>
  </si>
  <si>
    <t>太陽電池モジュールの公称最大出力の合計値またはパワーコンディショナーの定格出力の合計値の低い方（小数点第1位以下を切り捨て）</t>
    <rPh sb="35" eb="37">
      <t>テイカク</t>
    </rPh>
    <rPh sb="37" eb="39">
      <t>シュツリョク</t>
    </rPh>
    <rPh sb="40" eb="43">
      <t>ゴウケイチ</t>
    </rPh>
    <rPh sb="44" eb="45">
      <t>ヒク</t>
    </rPh>
    <rPh sb="46" eb="47">
      <t>ホウ</t>
    </rPh>
    <rPh sb="54" eb="56">
      <t>イカ</t>
    </rPh>
    <rPh sb="57" eb="58">
      <t>キ</t>
    </rPh>
    <rPh sb="59" eb="60">
      <t>ス</t>
    </rPh>
    <phoneticPr fontId="9"/>
  </si>
  <si>
    <t>kW(CまたはDの低い方)</t>
    <rPh sb="9" eb="10">
      <t>ヒク</t>
    </rPh>
    <rPh sb="11" eb="12">
      <t>ホウ</t>
    </rPh>
    <phoneticPr fontId="16"/>
  </si>
  <si>
    <t>E</t>
    <phoneticPr fontId="16"/>
  </si>
  <si>
    <r>
      <t>太陽光発電設備の設備費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タイヨウコウ</t>
    </rPh>
    <rPh sb="3" eb="5">
      <t>ハツデン</t>
    </rPh>
    <rPh sb="5" eb="7">
      <t>セツビ</t>
    </rPh>
    <rPh sb="8" eb="11">
      <t>セツビヒ</t>
    </rPh>
    <rPh sb="12" eb="13">
      <t>ゼイ</t>
    </rPh>
    <rPh sb="13" eb="14">
      <t>ヌ</t>
    </rPh>
    <phoneticPr fontId="16"/>
  </si>
  <si>
    <t>円</t>
    <rPh sb="0" eb="1">
      <t>エン</t>
    </rPh>
    <phoneticPr fontId="16"/>
  </si>
  <si>
    <t>F</t>
    <phoneticPr fontId="16"/>
  </si>
  <si>
    <t>←必要な項目が入力されており補助要件を満たしている場合に"○"と表示される。"○"が表示されない場合、設備の見直し等を行うこと</t>
    <rPh sb="1" eb="3">
      <t>ヒツヨウ</t>
    </rPh>
    <rPh sb="4" eb="6">
      <t>コウモク</t>
    </rPh>
    <rPh sb="7" eb="9">
      <t>ニュウリョク</t>
    </rPh>
    <rPh sb="14" eb="16">
      <t>ホジョ</t>
    </rPh>
    <rPh sb="16" eb="18">
      <t>ヨウケン</t>
    </rPh>
    <rPh sb="19" eb="20">
      <t>ミ</t>
    </rPh>
    <rPh sb="25" eb="27">
      <t>バアイ</t>
    </rPh>
    <rPh sb="51" eb="53">
      <t>セツビ</t>
    </rPh>
    <rPh sb="57" eb="58">
      <t>トウ</t>
    </rPh>
    <phoneticPr fontId="35"/>
  </si>
  <si>
    <r>
      <t>太陽光発電設備の設置工事費</t>
    </r>
    <r>
      <rPr>
        <b/>
        <sz val="10"/>
        <color rgb="FFFF0000"/>
        <rFont val="ＭＳ Ｐゴシック"/>
        <family val="3"/>
        <charset val="128"/>
      </rPr>
      <t>（税抜）</t>
    </r>
    <r>
      <rPr>
        <sz val="10"/>
        <rFont val="ＭＳ Ｐゴシック"/>
        <family val="3"/>
        <charset val="128"/>
      </rPr>
      <t xml:space="preserve">
　　・設計費
　　・工事費
　　・諸経費</t>
    </r>
    <rPh sb="8" eb="10">
      <t>セッチ</t>
    </rPh>
    <rPh sb="10" eb="12">
      <t>コウジ</t>
    </rPh>
    <phoneticPr fontId="16"/>
  </si>
  <si>
    <t>G</t>
    <phoneticPr fontId="16"/>
  </si>
  <si>
    <t>【補助対象経費判定】</t>
    <rPh sb="1" eb="3">
      <t>ホジョ</t>
    </rPh>
    <rPh sb="3" eb="5">
      <t>タイショウ</t>
    </rPh>
    <rPh sb="5" eb="7">
      <t>ケイヒ</t>
    </rPh>
    <phoneticPr fontId="16"/>
  </si>
  <si>
    <t>太陽光発電設備の補助対象費用（税抜）</t>
    <rPh sb="8" eb="10">
      <t>ホジョ</t>
    </rPh>
    <rPh sb="10" eb="12">
      <t>タイショウ</t>
    </rPh>
    <rPh sb="12" eb="14">
      <t>ヒヨウ</t>
    </rPh>
    <rPh sb="15" eb="16">
      <t>ゼイ</t>
    </rPh>
    <rPh sb="16" eb="17">
      <t>ヌ</t>
    </rPh>
    <phoneticPr fontId="16"/>
  </si>
  <si>
    <t>円（F＋G)</t>
    <rPh sb="0" eb="1">
      <t>エン</t>
    </rPh>
    <phoneticPr fontId="16"/>
  </si>
  <si>
    <t>A</t>
    <phoneticPr fontId="16"/>
  </si>
  <si>
    <t>kWh</t>
    <phoneticPr fontId="16"/>
  </si>
  <si>
    <t>B</t>
    <phoneticPr fontId="16"/>
  </si>
  <si>
    <t>円</t>
    <rPh sb="0" eb="1">
      <t>エン</t>
    </rPh>
    <phoneticPr fontId="9"/>
  </si>
  <si>
    <t>年間想定自家消費電力量
※太陽光発電設備の電気を蓄電池に蓄え、夜間等に使用する場合はその分の電力量も自家消費電力量に含めます。</t>
    <rPh sb="0" eb="2">
      <t>ネンカン</t>
    </rPh>
    <rPh sb="2" eb="4">
      <t>ソウテイ</t>
    </rPh>
    <rPh sb="4" eb="6">
      <t>ジカ</t>
    </rPh>
    <rPh sb="6" eb="8">
      <t>ショウヒ</t>
    </rPh>
    <rPh sb="8" eb="10">
      <t>デンリョク</t>
    </rPh>
    <rPh sb="10" eb="11">
      <t>リョウ</t>
    </rPh>
    <phoneticPr fontId="9"/>
  </si>
  <si>
    <t>kWh</t>
  </si>
  <si>
    <t>【自家消費率判定】</t>
    <rPh sb="1" eb="3">
      <t>ジカ</t>
    </rPh>
    <rPh sb="3" eb="5">
      <t>ショウヒ</t>
    </rPh>
    <rPh sb="5" eb="6">
      <t>リツ</t>
    </rPh>
    <phoneticPr fontId="16"/>
  </si>
  <si>
    <t>年間想定発電量</t>
    <rPh sb="0" eb="2">
      <t>ネンカン</t>
    </rPh>
    <rPh sb="2" eb="4">
      <t>ソウテイ</t>
    </rPh>
    <rPh sb="4" eb="6">
      <t>ハツデン</t>
    </rPh>
    <rPh sb="6" eb="7">
      <t>リョウ</t>
    </rPh>
    <phoneticPr fontId="9"/>
  </si>
  <si>
    <t>自家消費率</t>
    <rPh sb="0" eb="2">
      <t>ジカ</t>
    </rPh>
    <rPh sb="2" eb="4">
      <t>ショウヒ</t>
    </rPh>
    <rPh sb="4" eb="5">
      <t>リツ</t>
    </rPh>
    <phoneticPr fontId="9"/>
  </si>
  <si>
    <t>%（A÷B×100）</t>
    <phoneticPr fontId="16"/>
  </si>
  <si>
    <t>ガス従来型給湯機</t>
  </si>
  <si>
    <t>ガス潜熱回収型給湯機（エコジョーズ）</t>
  </si>
  <si>
    <t>石油従来型給湯機</t>
  </si>
  <si>
    <t>石油潜熱回収型給湯機</t>
  </si>
  <si>
    <t>電気ヒーター給湯機</t>
  </si>
  <si>
    <t>電気ヒートポンプ給湯機（CO2冷媒）（太陽熱利用設備を使用しないもの）（エコキュート）</t>
    <phoneticPr fontId="16"/>
  </si>
  <si>
    <t>電気ヒートポンプ・ガス瞬間式併用型給湯機（ハイブリッド）</t>
  </si>
  <si>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</si>
  <si>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</si>
  <si>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</si>
  <si>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</si>
  <si>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</si>
  <si>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</si>
  <si>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</si>
  <si>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</si>
  <si>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H</t>
    <phoneticPr fontId="9"/>
  </si>
  <si>
    <t>I</t>
    <phoneticPr fontId="9"/>
  </si>
  <si>
    <t>J</t>
    <phoneticPr fontId="16"/>
  </si>
  <si>
    <t>K</t>
    <phoneticPr fontId="16"/>
  </si>
  <si>
    <t>円</t>
    <rPh sb="0" eb="1">
      <t>エン</t>
    </rPh>
    <phoneticPr fontId="9"/>
  </si>
  <si>
    <t>円（F＋G - I)</t>
    <rPh sb="0" eb="1">
      <t>エン</t>
    </rPh>
    <phoneticPr fontId="16"/>
  </si>
  <si>
    <t>費用合計（税抜）</t>
    <rPh sb="0" eb="2">
      <t>ヒヨウ</t>
    </rPh>
    <rPh sb="2" eb="4">
      <t>ゴウケイ</t>
    </rPh>
    <phoneticPr fontId="14"/>
  </si>
  <si>
    <t>補助対象施設の区分</t>
    <rPh sb="0" eb="2">
      <t>ホジョ</t>
    </rPh>
    <rPh sb="2" eb="4">
      <t>タイショウ</t>
    </rPh>
    <rPh sb="4" eb="6">
      <t>シセツ</t>
    </rPh>
    <rPh sb="7" eb="9">
      <t>クブン</t>
    </rPh>
    <phoneticPr fontId="9"/>
  </si>
  <si>
    <t>【賃貸集合住宅の場合に選択】
導入する太陽光発電設備で発電した電力を建物内の各住戸に供給するか否か</t>
    <rPh sb="1" eb="7">
      <t>チンタイシュウゴウジュウタク</t>
    </rPh>
    <rPh sb="8" eb="10">
      <t>バアイ</t>
    </rPh>
    <rPh sb="11" eb="13">
      <t>センタク</t>
    </rPh>
    <rPh sb="15" eb="17">
      <t>ドウニュウ</t>
    </rPh>
    <rPh sb="19" eb="22">
      <t>タイヨウコウ</t>
    </rPh>
    <rPh sb="22" eb="24">
      <t>ハツデン</t>
    </rPh>
    <rPh sb="24" eb="26">
      <t>セツビ</t>
    </rPh>
    <rPh sb="27" eb="29">
      <t>ハツデン</t>
    </rPh>
    <rPh sb="31" eb="33">
      <t>デンリョク</t>
    </rPh>
    <rPh sb="34" eb="36">
      <t>タテモノ</t>
    </rPh>
    <rPh sb="36" eb="37">
      <t>ナイ</t>
    </rPh>
    <rPh sb="38" eb="39">
      <t>カク</t>
    </rPh>
    <rPh sb="39" eb="41">
      <t>ジュウコ</t>
    </rPh>
    <rPh sb="42" eb="44">
      <t>キョウキュウ</t>
    </rPh>
    <rPh sb="47" eb="48">
      <t>イナ</t>
    </rPh>
    <phoneticPr fontId="9"/>
  </si>
  <si>
    <t>【賃貸集合住宅の場合に選択】
当該賃貸集合住宅が有する賃貸住宅の戸数（オーナーや親族等が居住する住戸の戸数を含まない。）</t>
    <rPh sb="1" eb="7">
      <t>チンタイシュウゴウジュウタク</t>
    </rPh>
    <rPh sb="8" eb="10">
      <t>バアイ</t>
    </rPh>
    <rPh sb="11" eb="13">
      <t>センタク</t>
    </rPh>
    <rPh sb="15" eb="17">
      <t>トウガイ</t>
    </rPh>
    <rPh sb="17" eb="19">
      <t>チンタイ</t>
    </rPh>
    <rPh sb="19" eb="21">
      <t>シュウゴウ</t>
    </rPh>
    <rPh sb="21" eb="23">
      <t>ジュウタク</t>
    </rPh>
    <rPh sb="24" eb="25">
      <t>ユウ</t>
    </rPh>
    <rPh sb="27" eb="29">
      <t>チンタイ</t>
    </rPh>
    <rPh sb="29" eb="31">
      <t>ジュウタク</t>
    </rPh>
    <rPh sb="32" eb="34">
      <t>コスウ</t>
    </rPh>
    <phoneticPr fontId="9"/>
  </si>
  <si>
    <t>【賃貸集合住宅の場合に選択】
当該賃貸集合住宅が有するオーナーや親族等が居住する住戸の戸数（ない場合は「0」と入力）</t>
    <rPh sb="1" eb="7">
      <t>チンタイシュウゴウジュウタク</t>
    </rPh>
    <rPh sb="8" eb="10">
      <t>バアイ</t>
    </rPh>
    <rPh sb="11" eb="13">
      <t>センタク</t>
    </rPh>
    <rPh sb="15" eb="17">
      <t>トウガイ</t>
    </rPh>
    <rPh sb="17" eb="19">
      <t>チンタイ</t>
    </rPh>
    <rPh sb="19" eb="21">
      <t>シュウゴウ</t>
    </rPh>
    <rPh sb="21" eb="23">
      <t>ジュウタク</t>
    </rPh>
    <rPh sb="24" eb="25">
      <t>ユウ</t>
    </rPh>
    <rPh sb="32" eb="35">
      <t>シンゾクナド</t>
    </rPh>
    <rPh sb="36" eb="38">
      <t>キョジュウ</t>
    </rPh>
    <rPh sb="40" eb="42">
      <t>ジュウコ</t>
    </rPh>
    <rPh sb="43" eb="45">
      <t>コスウ</t>
    </rPh>
    <rPh sb="48" eb="50">
      <t>バアイ</t>
    </rPh>
    <rPh sb="55" eb="57">
      <t>ニュウリョク</t>
    </rPh>
    <phoneticPr fontId="9"/>
  </si>
  <si>
    <t>所要額等確認・計算書</t>
    <rPh sb="0" eb="2">
      <t>ショヨウ</t>
    </rPh>
    <rPh sb="2" eb="3">
      <t>ガク</t>
    </rPh>
    <rPh sb="3" eb="4">
      <t>トウ</t>
    </rPh>
    <rPh sb="4" eb="6">
      <t>カクニン</t>
    </rPh>
    <rPh sb="7" eb="10">
      <t>ケイサンショ</t>
    </rPh>
    <phoneticPr fontId="14"/>
  </si>
  <si>
    <t>２　実績額</t>
    <rPh sb="2" eb="4">
      <t>ジッセキ</t>
    </rPh>
    <rPh sb="4" eb="5">
      <t>ガク</t>
    </rPh>
    <phoneticPr fontId="16"/>
  </si>
  <si>
    <r>
      <t xml:space="preserve">太陽光発電設備の補助交付請求額
</t>
    </r>
    <r>
      <rPr>
        <sz val="8"/>
        <rFont val="ＭＳ Ｐゴシック"/>
        <family val="3"/>
        <charset val="128"/>
      </rPr>
      <t>（発電出力に１kW当たり5万円を乗じて得た額と補助対象費用のいずれか小さい額(千円未満切り捨て)、1,000万円上限）</t>
    </r>
    <rPh sb="0" eb="3">
      <t>タイヨウコウ</t>
    </rPh>
    <rPh sb="3" eb="5">
      <t>ハツデン</t>
    </rPh>
    <rPh sb="5" eb="7">
      <t>セツビ</t>
    </rPh>
    <rPh sb="8" eb="10">
      <t>ホジョ</t>
    </rPh>
    <rPh sb="10" eb="12">
      <t>コウフ</t>
    </rPh>
    <rPh sb="12" eb="14">
      <t>セイキュウ</t>
    </rPh>
    <rPh sb="14" eb="15">
      <t>ガク</t>
    </rPh>
    <rPh sb="39" eb="41">
      <t>ホジョ</t>
    </rPh>
    <rPh sb="41" eb="43">
      <t>タイショウ</t>
    </rPh>
    <rPh sb="43" eb="45">
      <t>ヒヨウ</t>
    </rPh>
    <rPh sb="50" eb="51">
      <t>チイ</t>
    </rPh>
    <rPh sb="53" eb="54">
      <t>ガク</t>
    </rPh>
    <rPh sb="55" eb="57">
      <t>センエン</t>
    </rPh>
    <rPh sb="57" eb="59">
      <t>ミマン</t>
    </rPh>
    <rPh sb="59" eb="60">
      <t>キ</t>
    </rPh>
    <rPh sb="61" eb="62">
      <t>ス</t>
    </rPh>
    <rPh sb="70" eb="72">
      <t>マンエン</t>
    </rPh>
    <rPh sb="72" eb="74">
      <t>ジョウゲン</t>
    </rPh>
    <phoneticPr fontId="16"/>
  </si>
  <si>
    <t>３　自家消費率</t>
    <rPh sb="2" eb="4">
      <t>ジカ</t>
    </rPh>
    <rPh sb="4" eb="6">
      <t>ショウヒ</t>
    </rPh>
    <rPh sb="6" eb="7">
      <t>リツ</t>
    </rPh>
    <phoneticPr fontId="16"/>
  </si>
  <si>
    <t>４　補助金交付請求額合計</t>
    <rPh sb="2" eb="4">
      <t>ホジョ</t>
    </rPh>
    <rPh sb="5" eb="7">
      <t>コウフ</t>
    </rPh>
    <rPh sb="7" eb="9">
      <t>セイキュウ</t>
    </rPh>
    <rPh sb="9" eb="10">
      <t>ガク</t>
    </rPh>
    <rPh sb="10" eb="12">
      <t>ゴウケイ</t>
    </rPh>
    <phoneticPr fontId="16"/>
  </si>
  <si>
    <t>太陽光発電設備の補助交付請求額（再掲）</t>
    <rPh sb="0" eb="3">
      <t>タイヨウコウ</t>
    </rPh>
    <rPh sb="3" eb="5">
      <t>ハツデン</t>
    </rPh>
    <rPh sb="5" eb="7">
      <t>セツビ</t>
    </rPh>
    <rPh sb="8" eb="10">
      <t>ホジョ</t>
    </rPh>
    <rPh sb="10" eb="12">
      <t>コウフ</t>
    </rPh>
    <rPh sb="12" eb="14">
      <t>セイキュウ</t>
    </rPh>
    <rPh sb="14" eb="15">
      <t>ガク</t>
    </rPh>
    <rPh sb="16" eb="18">
      <t>サイケイ</t>
    </rPh>
    <phoneticPr fontId="16"/>
  </si>
  <si>
    <t>補助交付請求額合計</t>
    <rPh sb="0" eb="2">
      <t>ホジョ</t>
    </rPh>
    <rPh sb="2" eb="4">
      <t>コウフ</t>
    </rPh>
    <rPh sb="4" eb="6">
      <t>セイキュウ</t>
    </rPh>
    <rPh sb="6" eb="7">
      <t>ガク</t>
    </rPh>
    <rPh sb="7" eb="9">
      <t>ゴウケイ</t>
    </rPh>
    <phoneticPr fontId="16"/>
  </si>
  <si>
    <t>円（A)</t>
    <rPh sb="0" eb="1">
      <t>エン</t>
    </rPh>
    <phoneticPr fontId="9"/>
  </si>
  <si>
    <t>１　太陽光発電設備等の設置の状況とFIT・FIP制度の利用について</t>
    <rPh sb="2" eb="5">
      <t>タイヨウコウ</t>
    </rPh>
    <rPh sb="5" eb="7">
      <t>ハツデン</t>
    </rPh>
    <rPh sb="7" eb="9">
      <t>セツビ</t>
    </rPh>
    <rPh sb="9" eb="10">
      <t>トウ</t>
    </rPh>
    <rPh sb="11" eb="13">
      <t>セッチ</t>
    </rPh>
    <rPh sb="14" eb="16">
      <t>ジョウキョウ</t>
    </rPh>
    <rPh sb="24" eb="26">
      <t>セイド</t>
    </rPh>
    <rPh sb="27" eb="29">
      <t>リヨウ</t>
    </rPh>
    <phoneticPr fontId="16"/>
  </si>
  <si>
    <t>←自家消費率が５０％以上となる場合（補助対象施設が賃貸集合住宅のときは３０％以上となる場合）に"○"と表示される。</t>
    <rPh sb="1" eb="3">
      <t>ジカ</t>
    </rPh>
    <rPh sb="3" eb="5">
      <t>ショウヒ</t>
    </rPh>
    <rPh sb="5" eb="6">
      <t>リツ</t>
    </rPh>
    <rPh sb="10" eb="12">
      <t>イジョウ</t>
    </rPh>
    <phoneticPr fontId="35"/>
  </si>
  <si>
    <t>太陽光発電設備</t>
    <rPh sb="0" eb="3">
      <t>タイヨウコウ</t>
    </rPh>
    <rPh sb="3" eb="5">
      <t>ハツデン</t>
    </rPh>
    <rPh sb="5" eb="7">
      <t>セツビ</t>
    </rPh>
    <phoneticPr fontId="16"/>
  </si>
  <si>
    <t>（実績報告兼請求時に提出）</t>
    <rPh sb="1" eb="3">
      <t>ジッセキ</t>
    </rPh>
    <rPh sb="3" eb="5">
      <t>ホウコク</t>
    </rPh>
    <rPh sb="5" eb="6">
      <t>ケン</t>
    </rPh>
    <rPh sb="6" eb="8">
      <t>セイキュウ</t>
    </rPh>
    <rPh sb="8" eb="9">
      <t>ジ</t>
    </rPh>
    <rPh sb="10" eb="12">
      <t>テイシュツ</t>
    </rPh>
    <phoneticPr fontId="9"/>
  </si>
  <si>
    <r>
      <t>対象外経費</t>
    </r>
    <r>
      <rPr>
        <b/>
        <sz val="10"/>
        <color rgb="FFFF0000"/>
        <rFont val="ＭＳ Ｐゴシック"/>
        <family val="3"/>
        <charset val="128"/>
      </rPr>
      <t xml:space="preserve">（税抜）
</t>
    </r>
    <r>
      <rPr>
        <sz val="10"/>
        <rFont val="ＭＳ Ｐゴシック"/>
        <family val="3"/>
        <charset val="128"/>
      </rPr>
      <t>　・既設機器の撤去に係る費用（撤去した機器等の処理費を含む）</t>
    </r>
    <rPh sb="0" eb="3">
      <t>タイショウガイ</t>
    </rPh>
    <rPh sb="3" eb="5">
      <t>ケイヒ</t>
    </rPh>
    <rPh sb="6" eb="8">
      <t>ゼイヌキ</t>
    </rPh>
    <rPh sb="12" eb="14">
      <t>キセツ</t>
    </rPh>
    <rPh sb="14" eb="16">
      <t>キキ</t>
    </rPh>
    <rPh sb="17" eb="19">
      <t>テッキョ</t>
    </rPh>
    <rPh sb="20" eb="21">
      <t>カカ</t>
    </rPh>
    <rPh sb="22" eb="24">
      <t>ヒヨウ</t>
    </rPh>
    <rPh sb="25" eb="27">
      <t>テッキョ</t>
    </rPh>
    <rPh sb="29" eb="31">
      <t>キキ</t>
    </rPh>
    <rPh sb="31" eb="32">
      <t>トウ</t>
    </rPh>
    <rPh sb="33" eb="35">
      <t>ショリ</t>
    </rPh>
    <rPh sb="35" eb="36">
      <t>ヒ</t>
    </rPh>
    <rPh sb="37" eb="38">
      <t>フク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</si>
</sst>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_);[Red]\(#,##0.0\)"/>
    <numFmt numFmtId="178" formatCode="#,##0.00_);[Red]\(#,##0.00\)"/>
    <numFmt numFmtId="179" formatCode="0.00_ "/>
    <numFmt numFmtId="180" formatCode="#,##0.000000_);[Red]\(#,##0.00000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name val="Arial Unicode MS"/>
      <family val="3"/>
      <charset val="128"/>
    </font>
    <font>
      <sz val="16"/>
      <color theme="1"/>
      <name val="ＭＳ ゴシック"/>
      <family val="3"/>
      <charset val="128"/>
    </font>
    <font>
      <sz val="6"/>
      <name val="ＭＳ Ｐゴシック"/>
      <family val="2"/>
      <charset val="128"/>
      <scheme val="minor"/>
    </font>
    <font>
      <sz val="11"/>
      <color indexed="8"/>
      <name val="ＭＳ Ｐゴシック"/>
      <family val="3"/>
      <charset val="128"/>
    </font>
    <font>
      <sz val="6"/>
      <name val="ＭＳ Ｐゴシック"/>
      <family val="2"/>
      <charset val="128"/>
    </font>
    <font>
      <sz val="10"/>
      <color indexed="8"/>
      <name val="ＭＳ Ｐゴシック"/>
      <family val="3"/>
      <charset val="128"/>
    </font>
    <font>
      <sz val="9"/>
      <color indexed="8"/>
      <name val="ＭＳ Ｐゴシック"/>
      <family val="3"/>
      <charset val="128"/>
    </font>
    <font>
      <b/>
      <sz val="11"/>
      <color rgb="FFFFFF00"/>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1"/>
      <color theme="1"/>
      <name val="ＭＳ Ｐゴシック"/>
      <family val="2"/>
      <charset val="128"/>
    </font>
    <font>
      <b/>
      <sz val="14"/>
      <color rgb="FF7030A0"/>
      <name val="ＭＳ Ｐゴシック"/>
      <family val="3"/>
      <charset val="128"/>
    </font>
    <font>
      <sz val="14"/>
      <name val="ＭＳ Ｐゴシック"/>
      <family val="3"/>
      <charset val="128"/>
    </font>
    <font>
      <sz val="18"/>
      <color indexed="8"/>
      <name val="ＭＳ Ｐゴシック"/>
      <family val="3"/>
      <charset val="128"/>
    </font>
    <font>
      <sz val="8"/>
      <name val="ＭＳ Ｐゴシック"/>
      <family val="3"/>
      <charset val="128"/>
    </font>
    <font>
      <b/>
      <sz val="12"/>
      <color rgb="FF7030A0"/>
      <name val="ＭＳ Ｐゴシック"/>
      <family val="3"/>
      <charset val="128"/>
    </font>
    <font>
      <b/>
      <sz val="10"/>
      <color rgb="FFFF0000"/>
      <name val="ＭＳ Ｐゴシック"/>
      <family val="3"/>
      <charset val="128"/>
    </font>
    <font>
      <sz val="6"/>
      <name val="ＭＳ Ｐゴシック"/>
      <family val="3"/>
      <charset val="128"/>
      <scheme val="minor"/>
    </font>
    <font>
      <b/>
      <sz val="12"/>
      <color rgb="FFFFFF00"/>
      <name val="ＭＳ Ｐゴシック"/>
      <family val="3"/>
      <charset val="128"/>
    </font>
    <font>
      <b/>
      <sz val="14"/>
      <color rgb="FFFFFF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8">
    <xf numFmtId="0" fontId="0" fillId="0" borderId="0">
      <alignment vertical="center"/>
    </xf>
    <xf numFmtId="0" fontId="11" fillId="0" borderId="0">
      <alignment vertical="center"/>
    </xf>
    <xf numFmtId="38" fontId="10" fillId="0" borderId="0" applyFont="0" applyFill="0" applyBorder="0" applyAlignment="0" applyProtection="0">
      <alignment vertical="center"/>
    </xf>
    <xf numFmtId="0" fontId="11" fillId="0" borderId="0">
      <alignment vertical="center"/>
    </xf>
    <xf numFmtId="0" fontId="12" fillId="0" borderId="0"/>
    <xf numFmtId="0" fontId="13" fillId="0" borderId="0">
      <alignment vertical="center"/>
    </xf>
    <xf numFmtId="0" fontId="8"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28" fillId="0" borderId="0">
      <alignment vertical="center"/>
    </xf>
    <xf numFmtId="38" fontId="2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6">
    <xf numFmtId="0" fontId="0" fillId="0" borderId="0" xfId="0">
      <alignment vertical="center"/>
    </xf>
    <xf numFmtId="0" fontId="15" fillId="0" borderId="0" xfId="17" applyFont="1" applyProtection="1">
      <alignment vertical="center"/>
    </xf>
    <xf numFmtId="0" fontId="15" fillId="0" borderId="0" xfId="17" applyFont="1" applyAlignment="1" applyProtection="1">
      <alignment horizontal="center" vertical="center"/>
    </xf>
    <xf numFmtId="0" fontId="17" fillId="0" borderId="0" xfId="17" applyFont="1" applyProtection="1">
      <alignment vertical="center"/>
    </xf>
    <xf numFmtId="176" fontId="18" fillId="0" borderId="0" xfId="17" applyNumberFormat="1" applyFont="1" applyAlignment="1" applyProtection="1">
      <alignment vertical="center" shrinkToFit="1"/>
    </xf>
    <xf numFmtId="0" fontId="19" fillId="0" borderId="0" xfId="17" applyFont="1" applyProtection="1">
      <alignment vertical="center"/>
    </xf>
    <xf numFmtId="0" fontId="15" fillId="0" borderId="0" xfId="17" applyFont="1" applyAlignment="1" applyProtection="1">
      <alignment vertical="center"/>
    </xf>
    <xf numFmtId="0" fontId="20" fillId="0" borderId="0" xfId="17" applyFont="1" applyProtection="1">
      <alignment vertical="center"/>
    </xf>
    <xf numFmtId="176" fontId="23" fillId="0" borderId="0" xfId="17" applyNumberFormat="1" applyFont="1" applyProtection="1">
      <alignment vertical="center"/>
    </xf>
    <xf numFmtId="0" fontId="18" fillId="0" borderId="0" xfId="17" applyFont="1" applyProtection="1">
      <alignment vertical="center"/>
    </xf>
    <xf numFmtId="0" fontId="21" fillId="0" borderId="0" xfId="17" applyFont="1" applyAlignment="1" applyProtection="1">
      <alignment vertical="center"/>
    </xf>
    <xf numFmtId="0" fontId="22" fillId="0" borderId="0" xfId="17" applyFont="1" applyAlignment="1" applyProtection="1">
      <alignment vertical="center"/>
    </xf>
    <xf numFmtId="0" fontId="15" fillId="0" borderId="0" xfId="17" applyFont="1" applyAlignment="1" applyProtection="1">
      <alignment horizontal="center" vertical="top"/>
    </xf>
    <xf numFmtId="0" fontId="10" fillId="0" borderId="0" xfId="18" applyFont="1" applyAlignment="1" applyProtection="1">
      <alignment horizontal="left" vertical="top" wrapText="1"/>
    </xf>
    <xf numFmtId="0" fontId="26" fillId="3" borderId="5" xfId="18" applyFont="1" applyFill="1" applyBorder="1" applyAlignment="1" applyProtection="1">
      <alignment horizontal="left" vertical="center" wrapText="1"/>
      <protection locked="0"/>
    </xf>
    <xf numFmtId="177" fontId="27" fillId="4" borderId="5" xfId="17" applyNumberFormat="1" applyFont="1" applyFill="1" applyBorder="1" applyProtection="1">
      <alignment vertical="center"/>
    </xf>
    <xf numFmtId="0" fontId="28" fillId="0" borderId="0" xfId="19" applyBorder="1" applyAlignment="1" applyProtection="1">
      <alignment horizontal="left" vertical="center" shrinkToFit="1"/>
    </xf>
    <xf numFmtId="0" fontId="19" fillId="0" borderId="0" xfId="18" applyFont="1" applyAlignment="1" applyProtection="1">
      <alignment horizontal="left" vertical="top" wrapText="1"/>
    </xf>
    <xf numFmtId="0" fontId="29" fillId="0" borderId="0" xfId="17" applyFont="1" applyProtection="1">
      <alignment vertical="center"/>
    </xf>
    <xf numFmtId="0" fontId="10" fillId="0" borderId="0" xfId="18" applyFont="1" applyAlignment="1" applyProtection="1">
      <alignment horizontal="left" vertical="center" wrapText="1"/>
    </xf>
    <xf numFmtId="0" fontId="24" fillId="3" borderId="5" xfId="18" applyFont="1" applyFill="1" applyBorder="1" applyAlignment="1" applyProtection="1">
      <alignment horizontal="left" vertical="center" shrinkToFit="1"/>
      <protection locked="0"/>
    </xf>
    <xf numFmtId="0" fontId="15" fillId="0" borderId="0" xfId="17" applyFont="1" applyAlignment="1" applyProtection="1"/>
    <xf numFmtId="0" fontId="20" fillId="0" borderId="0" xfId="17" applyFont="1" applyBorder="1" applyAlignment="1" applyProtection="1">
      <alignment horizontal="center" vertical="center" wrapText="1"/>
    </xf>
    <xf numFmtId="0" fontId="24" fillId="2" borderId="0" xfId="18" applyFont="1" applyFill="1" applyBorder="1" applyAlignment="1" applyProtection="1">
      <alignment horizontal="right" vertical="center" wrapText="1" indent="1"/>
    </xf>
    <xf numFmtId="0" fontId="26" fillId="0" borderId="0" xfId="18" applyFont="1" applyFill="1" applyBorder="1" applyAlignment="1" applyProtection="1">
      <alignment horizontal="left" vertical="center" wrapText="1" shrinkToFit="1"/>
    </xf>
    <xf numFmtId="0" fontId="27" fillId="2" borderId="0" xfId="18" applyFont="1" applyFill="1" applyAlignment="1" applyProtection="1">
      <alignment horizontal="left" vertical="center" wrapText="1"/>
    </xf>
    <xf numFmtId="0" fontId="30" fillId="2" borderId="0" xfId="18" applyFont="1" applyFill="1" applyAlignment="1" applyProtection="1">
      <alignment horizontal="left" vertical="center" wrapText="1"/>
    </xf>
    <xf numFmtId="0" fontId="26" fillId="0" borderId="0" xfId="17" applyFont="1" applyAlignment="1" applyProtection="1">
      <alignment vertical="center" wrapText="1"/>
    </xf>
    <xf numFmtId="0" fontId="10" fillId="0" borderId="0" xfId="17" applyFont="1" applyAlignment="1" applyProtection="1">
      <alignment horizontal="left" vertical="center" wrapText="1"/>
    </xf>
    <xf numFmtId="0" fontId="24" fillId="0" borderId="0" xfId="17" applyFont="1" applyBorder="1" applyProtection="1">
      <alignment vertical="center"/>
    </xf>
    <xf numFmtId="176" fontId="18" fillId="0" borderId="0" xfId="17" applyNumberFormat="1" applyFont="1" applyProtection="1">
      <alignment vertical="center"/>
    </xf>
    <xf numFmtId="0" fontId="31" fillId="0" borderId="0" xfId="17" applyFont="1" applyAlignment="1" applyProtection="1">
      <alignment vertical="center" textRotation="255"/>
    </xf>
    <xf numFmtId="178" fontId="24" fillId="3" borderId="5" xfId="17" applyNumberFormat="1" applyFont="1" applyFill="1" applyBorder="1" applyAlignment="1" applyProtection="1">
      <alignment horizontal="center" vertical="center" shrinkToFit="1"/>
      <protection locked="0"/>
    </xf>
    <xf numFmtId="0" fontId="18" fillId="0" borderId="0" xfId="17" applyFont="1" applyFill="1" applyBorder="1" applyProtection="1">
      <alignment vertical="center"/>
    </xf>
    <xf numFmtId="0" fontId="20" fillId="0" borderId="6" xfId="17" applyFont="1" applyBorder="1" applyAlignment="1" applyProtection="1">
      <alignment horizontal="center" vertical="center" wrapText="1"/>
    </xf>
    <xf numFmtId="0" fontId="26" fillId="0" borderId="0" xfId="17" applyFont="1" applyFill="1" applyBorder="1" applyAlignment="1" applyProtection="1">
      <alignment horizontal="left" vertical="center" wrapText="1"/>
    </xf>
    <xf numFmtId="178" fontId="24" fillId="0" borderId="0" xfId="17" applyNumberFormat="1" applyFont="1" applyFill="1" applyBorder="1" applyAlignment="1" applyProtection="1">
      <alignment horizontal="center" vertical="center"/>
    </xf>
    <xf numFmtId="177" fontId="27" fillId="0" borderId="0" xfId="17" applyNumberFormat="1" applyFont="1" applyFill="1" applyBorder="1" applyProtection="1">
      <alignment vertical="center"/>
    </xf>
    <xf numFmtId="0" fontId="10" fillId="0" borderId="0" xfId="18" applyFont="1" applyAlignment="1" applyProtection="1">
      <alignment horizontal="left" vertical="top"/>
    </xf>
    <xf numFmtId="0" fontId="26" fillId="2" borderId="0" xfId="18" applyFont="1" applyFill="1" applyBorder="1" applyAlignment="1" applyProtection="1">
      <alignment horizontal="left" vertical="center" wrapText="1" shrinkToFit="1"/>
    </xf>
    <xf numFmtId="178" fontId="32" fillId="3" borderId="4" xfId="17" applyNumberFormat="1" applyFont="1" applyFill="1" applyBorder="1" applyAlignment="1" applyProtection="1">
      <alignment horizontal="center" vertical="center" wrapText="1"/>
      <protection locked="0"/>
    </xf>
    <xf numFmtId="179" fontId="24" fillId="3" borderId="4" xfId="17" applyNumberFormat="1" applyFont="1" applyFill="1" applyBorder="1" applyAlignment="1" applyProtection="1">
      <alignment horizontal="center" vertical="center" shrinkToFit="1"/>
      <protection locked="0"/>
    </xf>
    <xf numFmtId="0" fontId="33" fillId="0" borderId="0" xfId="17" applyFont="1" applyAlignment="1">
      <alignment horizontal="left" vertical="center" wrapText="1"/>
    </xf>
    <xf numFmtId="176" fontId="24" fillId="0" borderId="4" xfId="17" applyNumberFormat="1" applyFont="1" applyFill="1" applyBorder="1" applyAlignment="1" applyProtection="1">
      <alignment horizontal="center" vertical="center"/>
    </xf>
    <xf numFmtId="176" fontId="24" fillId="3" borderId="4" xfId="17" applyNumberFormat="1" applyFont="1" applyFill="1" applyBorder="1" applyAlignment="1" applyProtection="1">
      <alignment horizontal="center" vertical="center" shrinkToFit="1"/>
      <protection locked="0"/>
    </xf>
    <xf numFmtId="0" fontId="15" fillId="0" borderId="0" xfId="17" applyFont="1" applyAlignment="1" applyProtection="1">
      <alignment horizontal="left" shrinkToFit="1"/>
    </xf>
    <xf numFmtId="176" fontId="24" fillId="0" borderId="9" xfId="17" applyNumberFormat="1" applyFont="1" applyFill="1" applyBorder="1" applyAlignment="1" applyProtection="1">
      <alignment horizontal="center" vertical="center"/>
    </xf>
    <xf numFmtId="177" fontId="27" fillId="4" borderId="10" xfId="17" applyNumberFormat="1" applyFont="1" applyFill="1" applyBorder="1" applyProtection="1">
      <alignment vertical="center"/>
    </xf>
    <xf numFmtId="176" fontId="24" fillId="0" borderId="0" xfId="17" applyNumberFormat="1" applyFont="1" applyFill="1" applyBorder="1" applyAlignment="1" applyProtection="1">
      <alignment horizontal="center" vertical="center"/>
    </xf>
    <xf numFmtId="0" fontId="15" fillId="0" borderId="5" xfId="17" applyFont="1" applyBorder="1" applyProtection="1">
      <alignment vertical="center"/>
    </xf>
    <xf numFmtId="0" fontId="29" fillId="0" borderId="0" xfId="17" applyFont="1" applyAlignment="1">
      <alignment horizontal="left" vertical="center" wrapText="1"/>
    </xf>
    <xf numFmtId="0" fontId="26" fillId="0" borderId="0" xfId="17" applyFont="1" applyFill="1" applyBorder="1" applyAlignment="1" applyProtection="1">
      <alignment horizontal="left"/>
    </xf>
    <xf numFmtId="0" fontId="26" fillId="0" borderId="1" xfId="17" applyFont="1" applyFill="1" applyBorder="1" applyAlignment="1" applyProtection="1">
      <alignment horizontal="left" vertical="center" wrapText="1"/>
    </xf>
    <xf numFmtId="178" fontId="24" fillId="0" borderId="1" xfId="17" applyNumberFormat="1" applyFont="1" applyFill="1" applyBorder="1" applyAlignment="1" applyProtection="1">
      <alignment horizontal="center" vertical="center"/>
    </xf>
    <xf numFmtId="176" fontId="27" fillId="0" borderId="1" xfId="17" applyNumberFormat="1" applyFont="1" applyFill="1" applyBorder="1" applyProtection="1">
      <alignment vertical="center"/>
    </xf>
    <xf numFmtId="0" fontId="20" fillId="0" borderId="0" xfId="17" applyFont="1" applyAlignment="1" applyProtection="1">
      <alignment vertical="top" shrinkToFit="1"/>
    </xf>
    <xf numFmtId="0" fontId="29" fillId="0" borderId="0" xfId="17" applyFont="1" applyAlignment="1">
      <alignment horizontal="left" wrapText="1"/>
    </xf>
    <xf numFmtId="176" fontId="24" fillId="3" borderId="4" xfId="17" applyNumberFormat="1" applyFont="1" applyFill="1" applyBorder="1" applyAlignment="1" applyProtection="1">
      <alignment horizontal="center" vertical="center"/>
      <protection locked="0"/>
    </xf>
    <xf numFmtId="177" fontId="27" fillId="4" borderId="4" xfId="17" applyNumberFormat="1" applyFont="1" applyFill="1" applyBorder="1" applyAlignment="1" applyProtection="1">
      <alignment vertical="center" wrapText="1"/>
    </xf>
    <xf numFmtId="180" fontId="19" fillId="0" borderId="0" xfId="17" applyNumberFormat="1" applyFont="1" applyProtection="1">
      <alignment vertical="center"/>
    </xf>
    <xf numFmtId="0" fontId="26" fillId="0" borderId="0" xfId="17" applyFont="1" applyBorder="1" applyAlignment="1" applyProtection="1">
      <alignment horizontal="left" vertical="center"/>
    </xf>
    <xf numFmtId="38" fontId="24" fillId="0" borderId="5" xfId="20" applyFont="1" applyFill="1" applyBorder="1" applyAlignment="1" applyProtection="1">
      <alignment horizontal="center" vertical="center"/>
    </xf>
    <xf numFmtId="38" fontId="24" fillId="0" borderId="9" xfId="20" applyFont="1" applyFill="1" applyBorder="1" applyAlignment="1" applyProtection="1">
      <alignment horizontal="center" vertical="center"/>
    </xf>
    <xf numFmtId="0" fontId="15" fillId="0" borderId="0" xfId="17" applyFont="1" applyProtection="1">
      <alignment vertical="center"/>
      <protection locked="0"/>
    </xf>
    <xf numFmtId="0" fontId="33" fillId="0" borderId="0" xfId="17" applyFont="1" applyAlignment="1">
      <alignment horizontal="left" vertical="center" wrapText="1"/>
    </xf>
    <xf numFmtId="0" fontId="15" fillId="0" borderId="0" xfId="17" applyFont="1" applyAlignment="1" applyProtection="1">
      <alignment horizontal="left" shrinkToFit="1"/>
    </xf>
    <xf numFmtId="176" fontId="24" fillId="3" borderId="4" xfId="17" applyNumberFormat="1" applyFont="1" applyFill="1" applyBorder="1" applyAlignment="1" applyProtection="1">
      <alignment horizontal="center" vertical="center" shrinkToFit="1"/>
      <protection locked="0"/>
    </xf>
    <xf numFmtId="176" fontId="24" fillId="0" borderId="4" xfId="17" applyNumberFormat="1" applyFont="1" applyFill="1" applyBorder="1" applyAlignment="1" applyProtection="1">
      <alignment horizontal="center" vertical="center" shrinkToFit="1"/>
    </xf>
    <xf numFmtId="176" fontId="24" fillId="3" borderId="5" xfId="17" applyNumberFormat="1" applyFont="1" applyFill="1" applyBorder="1" applyAlignment="1" applyProtection="1">
      <alignment horizontal="center" vertical="center" shrinkToFit="1"/>
      <protection locked="0"/>
    </xf>
    <xf numFmtId="0" fontId="36" fillId="0" borderId="0" xfId="17" applyFont="1" applyProtection="1">
      <alignment vertical="center"/>
    </xf>
    <xf numFmtId="0" fontId="37" fillId="0" borderId="0" xfId="17" applyFont="1" applyProtection="1">
      <alignment vertical="center"/>
    </xf>
    <xf numFmtId="0" fontId="36" fillId="0" borderId="0" xfId="17" applyFont="1" applyAlignment="1" applyProtection="1"/>
    <xf numFmtId="0" fontId="36" fillId="0" borderId="0" xfId="17" applyFont="1" applyAlignment="1">
      <alignment horizontal="left" vertical="center"/>
    </xf>
    <xf numFmtId="0" fontId="0" fillId="0" borderId="0" xfId="17" applyFont="1" applyProtection="1">
      <alignment vertical="center"/>
    </xf>
    <xf numFmtId="176" fontId="26" fillId="0" borderId="0" xfId="17" applyNumberFormat="1" applyFont="1" applyProtection="1">
      <alignment vertical="center"/>
    </xf>
    <xf numFmtId="0" fontId="26" fillId="4" borderId="11" xfId="17" applyFont="1" applyFill="1" applyBorder="1" applyAlignment="1" applyProtection="1">
      <alignment horizontal="left" vertical="center" wrapText="1"/>
    </xf>
    <xf numFmtId="0" fontId="26" fillId="4" borderId="9" xfId="17" applyFont="1" applyFill="1" applyBorder="1" applyAlignment="1" applyProtection="1">
      <alignment horizontal="left" vertical="center" wrapText="1"/>
    </xf>
    <xf numFmtId="0" fontId="29" fillId="0" borderId="0" xfId="17" applyFont="1" applyAlignment="1">
      <alignment horizontal="left" vertical="center" wrapText="1"/>
    </xf>
    <xf numFmtId="0" fontId="26" fillId="4" borderId="5" xfId="17" applyFont="1" applyFill="1" applyBorder="1" applyAlignment="1" applyProtection="1">
      <alignment horizontal="left" vertical="center" wrapText="1"/>
    </xf>
    <xf numFmtId="0" fontId="26" fillId="4" borderId="4" xfId="17" applyFont="1" applyFill="1" applyBorder="1" applyAlignment="1" applyProtection="1">
      <alignment horizontal="left" vertical="center" wrapText="1"/>
    </xf>
    <xf numFmtId="0" fontId="33" fillId="0" borderId="0" xfId="17" applyFont="1" applyAlignment="1">
      <alignment horizontal="left" vertical="center" wrapText="1"/>
    </xf>
    <xf numFmtId="0" fontId="26" fillId="4" borderId="3" xfId="17" applyFont="1" applyFill="1" applyBorder="1" applyAlignment="1" applyProtection="1">
      <alignment horizontal="left" vertical="center" wrapText="1"/>
    </xf>
    <xf numFmtId="0" fontId="26" fillId="4" borderId="2" xfId="17" applyFont="1" applyFill="1" applyBorder="1" applyAlignment="1" applyProtection="1">
      <alignment horizontal="left" vertical="center" wrapText="1"/>
    </xf>
    <xf numFmtId="0" fontId="15" fillId="0" borderId="0" xfId="17" applyFont="1" applyAlignment="1" applyProtection="1">
      <alignment horizontal="left" shrinkToFit="1"/>
    </xf>
    <xf numFmtId="0" fontId="26" fillId="4" borderId="3" xfId="17" applyFont="1" applyFill="1" applyBorder="1" applyAlignment="1" applyProtection="1">
      <alignment vertical="center" wrapText="1"/>
    </xf>
    <xf numFmtId="0" fontId="26" fillId="4" borderId="2" xfId="17" applyFont="1" applyFill="1" applyBorder="1" applyAlignment="1" applyProtection="1">
      <alignment vertical="center" wrapText="1"/>
    </xf>
    <xf numFmtId="0" fontId="26" fillId="4" borderId="7" xfId="17" applyFont="1" applyFill="1" applyBorder="1" applyAlignment="1" applyProtection="1">
      <alignment horizontal="left" vertical="center" wrapText="1"/>
    </xf>
    <xf numFmtId="0" fontId="26" fillId="4" borderId="8" xfId="17" applyFont="1" applyFill="1" applyBorder="1" applyAlignment="1" applyProtection="1">
      <alignment horizontal="left" vertical="center" wrapText="1"/>
    </xf>
    <xf numFmtId="0" fontId="15" fillId="0" borderId="0" xfId="17" applyFont="1" applyAlignment="1" applyProtection="1">
      <alignment horizontal="center" shrinkToFit="1"/>
    </xf>
    <xf numFmtId="0" fontId="19" fillId="0" borderId="0" xfId="17" applyFont="1" applyAlignment="1" applyProtection="1">
      <alignment vertical="center" wrapText="1"/>
    </xf>
    <xf numFmtId="0" fontId="28" fillId="0" borderId="0" xfId="19" applyAlignment="1">
      <alignment vertical="center" wrapText="1"/>
    </xf>
    <xf numFmtId="0" fontId="18" fillId="0" borderId="0" xfId="17" applyFont="1" applyAlignment="1" applyProtection="1">
      <alignment horizontal="left" vertical="center"/>
    </xf>
    <xf numFmtId="0" fontId="21" fillId="0" borderId="0" xfId="17" applyFont="1" applyAlignment="1" applyProtection="1">
      <alignment vertical="center"/>
    </xf>
    <xf numFmtId="0" fontId="22" fillId="0" borderId="0" xfId="17" applyFont="1" applyAlignment="1" applyProtection="1">
      <alignment vertical="center"/>
    </xf>
    <xf numFmtId="0" fontId="15" fillId="0" borderId="0" xfId="17" applyFont="1" applyAlignment="1" applyProtection="1">
      <alignment horizontal="center" vertical="top"/>
    </xf>
    <xf numFmtId="0" fontId="24" fillId="4" borderId="5" xfId="18" applyFont="1" applyFill="1" applyBorder="1" applyAlignment="1" applyProtection="1">
      <alignment horizontal="left" vertical="center" wrapText="1"/>
    </xf>
  </cellXfs>
  <cellStyles count="48">
    <cellStyle name="桁区切り 2" xfId="20"/>
    <cellStyle name="桁区切り 2 10" xfId="2"/>
    <cellStyle name="標準" xfId="0" builtinId="0"/>
    <cellStyle name="標準 2" xfId="1"/>
    <cellStyle name="標準 2 2" xfId="3"/>
    <cellStyle name="標準 2 3" xfId="4"/>
    <cellStyle name="標準 2 4" xfId="7"/>
    <cellStyle name="標準 2 5" xfId="18"/>
    <cellStyle name="標準 3" xfId="6"/>
    <cellStyle name="標準 3 2" xfId="8"/>
    <cellStyle name="標準 3 2 2" xfId="13"/>
    <cellStyle name="標準 3 2 2 2" xfId="29"/>
    <cellStyle name="標準 3 2 2 3" xfId="40"/>
    <cellStyle name="標準 3 2 3" xfId="22"/>
    <cellStyle name="標準 3 2 4" xfId="28"/>
    <cellStyle name="標準 3 2 5" xfId="39"/>
    <cellStyle name="標準 3 3" xfId="9"/>
    <cellStyle name="標準 3 3 2" xfId="14"/>
    <cellStyle name="標準 3 3 2 2" xfId="31"/>
    <cellStyle name="標準 3 3 2 3" xfId="42"/>
    <cellStyle name="標準 3 3 3" xfId="17"/>
    <cellStyle name="標準 3 3 4" xfId="23"/>
    <cellStyle name="標準 3 3 5" xfId="30"/>
    <cellStyle name="標準 3 3 6" xfId="41"/>
    <cellStyle name="標準 3 4" xfId="11"/>
    <cellStyle name="標準 3 4 2" xfId="16"/>
    <cellStyle name="標準 3 4 2 2" xfId="33"/>
    <cellStyle name="標準 3 4 2 3" xfId="44"/>
    <cellStyle name="標準 3 4 3" xfId="25"/>
    <cellStyle name="標準 3 4 4" xfId="32"/>
    <cellStyle name="標準 3 4 5" xfId="43"/>
    <cellStyle name="標準 3 5" xfId="12"/>
    <cellStyle name="標準 3 5 2" xfId="34"/>
    <cellStyle name="標準 3 5 3" xfId="45"/>
    <cellStyle name="標準 3 6" xfId="21"/>
    <cellStyle name="標準 3 7" xfId="27"/>
    <cellStyle name="標準 3 8" xfId="38"/>
    <cellStyle name="標準 4" xfId="5"/>
    <cellStyle name="標準 5" xfId="10"/>
    <cellStyle name="標準 5 2" xfId="15"/>
    <cellStyle name="標準 5 2 2" xfId="36"/>
    <cellStyle name="標準 5 2 3" xfId="47"/>
    <cellStyle name="標準 5 3" xfId="24"/>
    <cellStyle name="標準 5 4" xfId="35"/>
    <cellStyle name="標準 5 5" xfId="46"/>
    <cellStyle name="標準 6" xfId="19"/>
    <cellStyle name="標準 7" xfId="26"/>
    <cellStyle name="標準 8" xfId="37"/>
  </cellStyles>
  <dxfs count="0"/>
  <tableStyles count="0" defaultTableStyle="TableStyleMedium2" defaultPivotStyle="PivotStyleLight16"/>
  <colors>
    <mruColors>
      <color rgb="FF66FF66"/>
      <color rgb="FFFFFF6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0"/>
  <sheetViews>
    <sheetView showGridLines="0" tabSelected="1" view="pageBreakPreview" topLeftCell="A25" zoomScale="85" zoomScaleNormal="100" zoomScaleSheetLayoutView="85" workbookViewId="0">
      <selection activeCell="E27" sqref="E27"/>
    </sheetView>
  </sheetViews>
  <sheetFormatPr defaultColWidth="8" defaultRowHeight="13.5" outlineLevelCol="1" x14ac:dyDescent="0.15"/>
  <cols>
    <col min="1" max="1" width="2.75" style="1" customWidth="1"/>
    <col min="2" max="2" width="3.625" style="1" customWidth="1"/>
    <col min="3" max="3" width="16.875" style="2" customWidth="1"/>
    <col min="4" max="4" width="20.25" style="1" customWidth="1"/>
    <col min="5" max="5" width="37.5" style="2" customWidth="1"/>
    <col min="6" max="6" width="27.875" style="3" customWidth="1"/>
    <col min="7" max="7" width="4.5" style="30" customWidth="1"/>
    <col min="8" max="8" width="9.625" style="1" customWidth="1"/>
    <col min="9" max="9" width="7.25" style="1" customWidth="1"/>
    <col min="10" max="10" width="10.75" style="5" customWidth="1"/>
    <col min="11" max="13" width="10.75" style="1" customWidth="1"/>
    <col min="14" max="19" width="8" style="1" customWidth="1"/>
    <col min="20" max="20" width="13.125" style="1" customWidth="1"/>
    <col min="21" max="23" width="8" style="1" customWidth="1"/>
    <col min="24" max="24" width="8" style="6"/>
    <col min="25" max="35" width="8" style="1" hidden="1" customWidth="1" outlineLevel="1"/>
    <col min="36" max="36" width="8" style="1" collapsed="1"/>
    <col min="37" max="16384" width="8" style="1"/>
  </cols>
  <sheetData>
    <row r="1" spans="1:25" x14ac:dyDescent="0.15">
      <c r="G1" s="4" t="str">
        <f>IF(E5="","","申請者：")</f>
        <v/>
      </c>
      <c r="H1" s="91" t="str">
        <f>IF(E5="","","  "&amp;E5)</f>
        <v/>
      </c>
      <c r="I1" s="91"/>
    </row>
    <row r="2" spans="1:25" ht="33.6" customHeight="1" x14ac:dyDescent="0.15">
      <c r="A2" s="7"/>
      <c r="B2" s="92" t="s">
        <v>67</v>
      </c>
      <c r="C2" s="93"/>
      <c r="D2" s="93"/>
      <c r="E2" s="93"/>
      <c r="F2" s="74" t="s">
        <v>78</v>
      </c>
      <c r="G2" s="9"/>
      <c r="H2" s="94"/>
      <c r="I2" s="94"/>
      <c r="X2" s="6">
        <f>+X4*X5*X8*X9*X10*X11*X12*X13*Y11*Y12*Y13</f>
        <v>0</v>
      </c>
    </row>
    <row r="3" spans="1:25" ht="22.5" customHeight="1" x14ac:dyDescent="0.15">
      <c r="A3" s="7"/>
      <c r="B3" s="10"/>
      <c r="C3" s="11"/>
      <c r="D3" s="11"/>
      <c r="E3" s="11"/>
      <c r="F3" s="8"/>
      <c r="G3" s="9"/>
      <c r="H3" s="12"/>
      <c r="I3" s="12"/>
      <c r="X3" s="6" t="s">
        <v>0</v>
      </c>
    </row>
    <row r="4" spans="1:25" s="13" customFormat="1" ht="50.1" customHeight="1" x14ac:dyDescent="0.15">
      <c r="C4" s="95" t="s">
        <v>1</v>
      </c>
      <c r="D4" s="95"/>
      <c r="E4" s="14"/>
      <c r="F4" s="15" t="s">
        <v>2</v>
      </c>
      <c r="G4" s="16"/>
      <c r="H4" s="16"/>
      <c r="J4" s="17"/>
      <c r="L4" s="18" t="s">
        <v>3</v>
      </c>
      <c r="X4" s="19">
        <f>IF(E4="",0,1)</f>
        <v>0</v>
      </c>
    </row>
    <row r="5" spans="1:25" s="13" customFormat="1" ht="50.1" customHeight="1" x14ac:dyDescent="0.15">
      <c r="C5" s="95" t="s">
        <v>4</v>
      </c>
      <c r="D5" s="95"/>
      <c r="E5" s="20"/>
      <c r="F5" s="15" t="s">
        <v>2</v>
      </c>
      <c r="G5" s="16"/>
      <c r="H5" s="16"/>
      <c r="J5" s="17"/>
      <c r="L5" s="18"/>
      <c r="X5" s="19">
        <f>IF(E5="",0,1)</f>
        <v>0</v>
      </c>
    </row>
    <row r="6" spans="1:25" s="13" customFormat="1" ht="22.5" customHeight="1" x14ac:dyDescent="0.15">
      <c r="C6" s="23"/>
      <c r="D6" s="24"/>
      <c r="E6" s="24"/>
      <c r="F6" s="24"/>
      <c r="G6" s="25"/>
      <c r="H6" s="26"/>
      <c r="J6" s="17"/>
      <c r="M6" s="18"/>
      <c r="X6" s="19"/>
    </row>
    <row r="7" spans="1:25" s="13" customFormat="1" ht="16.5" customHeight="1" x14ac:dyDescent="0.15">
      <c r="A7" s="1"/>
      <c r="B7" s="73" t="s">
        <v>75</v>
      </c>
      <c r="C7" s="27"/>
      <c r="D7" s="27"/>
      <c r="E7" s="28"/>
      <c r="F7" s="29"/>
      <c r="G7" s="30"/>
      <c r="H7" s="1"/>
      <c r="I7" s="1"/>
      <c r="J7" s="17"/>
      <c r="L7" s="18" t="s">
        <v>5</v>
      </c>
      <c r="X7" s="19"/>
    </row>
    <row r="8" spans="1:25" ht="50.1" customHeight="1" x14ac:dyDescent="0.15">
      <c r="B8" s="31"/>
      <c r="C8" s="78" t="s">
        <v>6</v>
      </c>
      <c r="D8" s="78"/>
      <c r="E8" s="32"/>
      <c r="F8" s="15" t="s">
        <v>2</v>
      </c>
      <c r="G8" s="33"/>
      <c r="J8" s="89" t="str">
        <f>IF(E8="設置されていなかった（今回設置しない）","太陽光発電設備が今回新たに設置されるのではない場合は太陽光発電設備の補助は対象外となります。",IF(E8="設置されていた","以前から太陽光発電設備が設置されていた場合は太陽光発電設備の補助は対象外となります。",""))</f>
        <v/>
      </c>
      <c r="K8" s="90"/>
      <c r="L8" s="90"/>
      <c r="M8" s="90"/>
      <c r="N8" s="90"/>
      <c r="O8" s="90"/>
      <c r="P8" s="90"/>
      <c r="Q8" s="90"/>
      <c r="R8" s="90"/>
      <c r="S8" s="90"/>
      <c r="X8" s="19">
        <f>IF(E8="",0,1)</f>
        <v>0</v>
      </c>
    </row>
    <row r="9" spans="1:25" ht="50.1" customHeight="1" thickBot="1" x14ac:dyDescent="0.2">
      <c r="B9" s="31"/>
      <c r="C9" s="78" t="s">
        <v>8</v>
      </c>
      <c r="D9" s="78"/>
      <c r="E9" s="32"/>
      <c r="F9" s="15" t="s">
        <v>2</v>
      </c>
      <c r="G9" s="33"/>
      <c r="H9" s="88" t="s">
        <v>7</v>
      </c>
      <c r="I9" s="88"/>
      <c r="J9" s="5" t="str">
        <f>IF(E9="利用する","FIT・FIP制度を利用する場合は太陽光発電設備の補助は対象外となります。","")</f>
        <v/>
      </c>
      <c r="X9" s="19">
        <f>IF(E9="",0,1)</f>
        <v>0</v>
      </c>
    </row>
    <row r="10" spans="1:25" ht="50.1" customHeight="1" thickBot="1" x14ac:dyDescent="0.2">
      <c r="B10" s="31"/>
      <c r="C10" s="78" t="s">
        <v>63</v>
      </c>
      <c r="D10" s="78"/>
      <c r="E10" s="32"/>
      <c r="F10" s="15" t="s">
        <v>2</v>
      </c>
      <c r="G10" s="33"/>
      <c r="H10" s="34" t="str">
        <f>IF(X2=1,"○","")</f>
        <v/>
      </c>
      <c r="X10" s="19">
        <f>IF(E10="",0,1)</f>
        <v>0</v>
      </c>
    </row>
    <row r="11" spans="1:25" ht="50.1" customHeight="1" x14ac:dyDescent="0.15">
      <c r="B11" s="31"/>
      <c r="C11" s="78" t="s">
        <v>64</v>
      </c>
      <c r="D11" s="78"/>
      <c r="E11" s="32"/>
      <c r="F11" s="15" t="str">
        <f>IF(E10="","",IF(E10="事務所、事業所等（店舗併用住宅を含む）","記載不要","※記載必須"))</f>
        <v/>
      </c>
      <c r="G11" s="33"/>
      <c r="H11" s="22"/>
      <c r="J11" s="5" t="str">
        <f>IF(E10="賃貸集合住宅",IF(E11="供給しない","各住戸に供給しない場合は補助対象外です。",""),"")</f>
        <v/>
      </c>
      <c r="P11" s="69" t="str">
        <f>IF(E10="賃貸集合住宅","",IF(E10="","",IF(E10="事務所、事業所等（店舗併用住宅を含む）",IF(E11="","","←　エラー！！賃貸集合住宅の場合にのみ入力"))))</f>
        <v/>
      </c>
      <c r="X11" s="19">
        <f>IF(E10="賃貸集合住宅",IF(E11="",0,1),1)</f>
        <v>1</v>
      </c>
      <c r="Y11" s="1">
        <f>IF(E10="事務所、事業所等（店舗併用住宅を含む）",IF(E11="",1,0),1)</f>
        <v>1</v>
      </c>
    </row>
    <row r="12" spans="1:25" ht="50.1" customHeight="1" x14ac:dyDescent="0.15">
      <c r="B12" s="31"/>
      <c r="C12" s="78" t="s">
        <v>65</v>
      </c>
      <c r="D12" s="78"/>
      <c r="E12" s="68"/>
      <c r="F12" s="15" t="str">
        <f>IF(E10="","",IF(E10="事務所、事業所等（店舗併用住宅を含む）","記載不要","※記載必須"))</f>
        <v/>
      </c>
      <c r="G12" s="33"/>
      <c r="H12" s="22"/>
      <c r="J12" s="5" t="str">
        <f>IF(E10="賃貸集合住宅",IF(E12=0,"賃貸住宅の戸数が2件未満の場合は対象外となります。",IF(E12=1,"賃貸住宅の戸数が2件未満の場合は対象外となります。","")),"")</f>
        <v/>
      </c>
      <c r="P12" s="69" t="str">
        <f>IF(E10="賃貸集合住宅","",IF(E10="","",IF(E10="事務所、事業所等（店舗併用住宅を含む）",IF(E12="","","←　エラー！！賃貸集合住宅の場合にのみ入力"))))</f>
        <v/>
      </c>
      <c r="X12" s="19">
        <f>IF(E10="賃貸集合住宅",IF(E12="",0,1),1)</f>
        <v>1</v>
      </c>
      <c r="Y12" s="1">
        <f>IF(E10="事務所、事業所等（店舗併用住宅を含む）",IF(E12="",1,0),1)</f>
        <v>1</v>
      </c>
    </row>
    <row r="13" spans="1:25" ht="50.1" customHeight="1" x14ac:dyDescent="0.15">
      <c r="B13" s="31"/>
      <c r="C13" s="78" t="s">
        <v>66</v>
      </c>
      <c r="D13" s="78"/>
      <c r="E13" s="68"/>
      <c r="F13" s="15" t="str">
        <f>IF(E10="","",IF(E10="事務所、事業所等（店舗併用住宅を含む）","記載不要","※記載必須"))</f>
        <v/>
      </c>
      <c r="G13" s="33"/>
      <c r="H13" s="22"/>
      <c r="P13" s="69" t="str">
        <f>IF(E10="賃貸集合住宅","",IF(E10="","",IF(E10="事務所、事業所等（店舗併用住宅を含む）",IF(E13="","","←　エラー！！賃貸集合住宅の場合にのみ入力"))))</f>
        <v/>
      </c>
      <c r="X13" s="19">
        <f>IF(E10="賃貸集合住宅",IF(E13="",0,1),1)</f>
        <v>1</v>
      </c>
      <c r="Y13" s="1">
        <f>IF(E10="事務所、事業所等（店舗併用住宅を含む）",IF(E13="",1,0),1)</f>
        <v>1</v>
      </c>
    </row>
    <row r="14" spans="1:25" ht="16.5" customHeight="1" x14ac:dyDescent="0.15">
      <c r="B14" s="31"/>
      <c r="C14" s="35"/>
      <c r="D14" s="35"/>
      <c r="E14" s="36"/>
      <c r="F14" s="37"/>
      <c r="G14" s="9"/>
      <c r="J14" s="5" t="str">
        <f>IF(X2=0,"上記の記載必須項目が入力されていません。","")</f>
        <v>上記の記載必須項目が入力されていません。</v>
      </c>
    </row>
    <row r="15" spans="1:25" s="13" customFormat="1" ht="12.75" customHeight="1" x14ac:dyDescent="0.15">
      <c r="B15" s="38"/>
      <c r="C15" s="23"/>
      <c r="D15" s="39"/>
      <c r="E15" s="39"/>
      <c r="F15" s="39"/>
      <c r="G15" s="25"/>
      <c r="H15" s="26"/>
      <c r="J15" s="17"/>
      <c r="X15" s="19"/>
    </row>
    <row r="16" spans="1:25" s="13" customFormat="1" ht="12.75" customHeight="1" x14ac:dyDescent="0.15">
      <c r="B16" s="38"/>
      <c r="C16" s="23"/>
      <c r="D16" s="39"/>
      <c r="E16" s="39"/>
      <c r="F16" s="39"/>
      <c r="G16" s="25"/>
      <c r="H16" s="26"/>
      <c r="J16" s="17"/>
      <c r="X16" s="19"/>
    </row>
    <row r="17" spans="2:24" ht="16.5" customHeight="1" x14ac:dyDescent="0.15">
      <c r="B17" s="73" t="s">
        <v>68</v>
      </c>
      <c r="C17" s="27"/>
      <c r="D17" s="27"/>
      <c r="E17" s="28"/>
      <c r="F17" s="29"/>
      <c r="L17" s="18" t="s">
        <v>9</v>
      </c>
    </row>
    <row r="18" spans="2:24" ht="16.5" customHeight="1" x14ac:dyDescent="0.15">
      <c r="C18" s="27" t="s">
        <v>77</v>
      </c>
      <c r="D18" s="27"/>
      <c r="E18" s="28"/>
      <c r="F18" s="29"/>
    </row>
    <row r="19" spans="2:24" ht="50.1" customHeight="1" x14ac:dyDescent="0.15">
      <c r="B19" s="31"/>
      <c r="C19" s="78" t="s">
        <v>10</v>
      </c>
      <c r="D19" s="78"/>
      <c r="E19" s="40"/>
      <c r="F19" s="15"/>
      <c r="G19" s="9" t="s">
        <v>11</v>
      </c>
      <c r="J19" s="5" t="str">
        <f>IF(E24+E25=0,"",IF(E19="","メーカー名・型番を入力してください。",""))</f>
        <v/>
      </c>
      <c r="X19" s="19"/>
    </row>
    <row r="20" spans="2:24" ht="50.1" customHeight="1" x14ac:dyDescent="0.15">
      <c r="B20" s="31"/>
      <c r="C20" s="78" t="s">
        <v>12</v>
      </c>
      <c r="D20" s="78"/>
      <c r="E20" s="40"/>
      <c r="F20" s="15"/>
      <c r="G20" s="9" t="s">
        <v>13</v>
      </c>
      <c r="J20" s="5" t="str">
        <f>IF(E24+E25=0,"",IF(E20="","メーカー名・型番を入力してください。",""))</f>
        <v/>
      </c>
      <c r="M20" s="71" t="str">
        <f>IF(E10="賃貸集合住宅",IF(E12="","","　　　賃貸集合住宅の場合は戸数×1.75ｋW以下"),"")</f>
        <v/>
      </c>
      <c r="X20" s="19"/>
    </row>
    <row r="21" spans="2:24" ht="50.1" customHeight="1" x14ac:dyDescent="0.15">
      <c r="B21" s="31"/>
      <c r="C21" s="78" t="s">
        <v>14</v>
      </c>
      <c r="D21" s="78"/>
      <c r="E21" s="41"/>
      <c r="F21" s="15" t="s">
        <v>15</v>
      </c>
      <c r="G21" s="9" t="s">
        <v>16</v>
      </c>
      <c r="J21" s="5" t="str">
        <f>IF(E24+E25=0,"",IF(E21="","未入力です。入力してください。",""))</f>
        <v/>
      </c>
      <c r="M21" s="70" t="str">
        <f>IF(E10="賃貸集合住宅",IF(E12="","",E12*1.75),"")</f>
        <v/>
      </c>
      <c r="N21" s="70" t="str">
        <f>IF(E10="賃貸集合住宅",IF(E12="","","kW以下であること"),"")</f>
        <v/>
      </c>
      <c r="Q21" s="70"/>
    </row>
    <row r="22" spans="2:24" ht="50.1" customHeight="1" x14ac:dyDescent="0.15">
      <c r="B22" s="31"/>
      <c r="C22" s="78" t="s">
        <v>17</v>
      </c>
      <c r="D22" s="78"/>
      <c r="E22" s="41"/>
      <c r="F22" s="15" t="s">
        <v>15</v>
      </c>
      <c r="G22" s="9" t="s">
        <v>18</v>
      </c>
      <c r="J22" s="5" t="str">
        <f>IF(E24+E25=0,"",IF(E22="","未入力です。入力してください。",""))</f>
        <v/>
      </c>
      <c r="M22" s="72" t="str">
        <f>IF(E12="","",IF(E21&gt;M21,"エラー！！賃貸集合住宅の場合は戸数×1.75ｋW以下である必要があります。",""))</f>
        <v/>
      </c>
      <c r="N22" s="42"/>
      <c r="O22" s="42"/>
      <c r="P22" s="42"/>
      <c r="Q22" s="42"/>
      <c r="R22" s="42"/>
      <c r="S22" s="42"/>
      <c r="T22" s="42"/>
    </row>
    <row r="23" spans="2:24" ht="50.1" customHeight="1" x14ac:dyDescent="0.15">
      <c r="B23" s="31"/>
      <c r="C23" s="78" t="s">
        <v>19</v>
      </c>
      <c r="D23" s="78"/>
      <c r="E23" s="43" t="str">
        <f>IF(E21="","",ROUNDDOWN(MIN(E21:E22),0))</f>
        <v/>
      </c>
      <c r="F23" s="15" t="s">
        <v>20</v>
      </c>
      <c r="G23" s="9" t="s">
        <v>21</v>
      </c>
      <c r="J23" s="5" t="str">
        <f>IF(E9="利用する","FIT・FIP制度を利用する場合は太陽光発電設備の補助は対象外となります。","")</f>
        <v/>
      </c>
      <c r="M23" s="42"/>
      <c r="N23" s="42"/>
      <c r="O23" s="42"/>
      <c r="P23" s="42"/>
      <c r="Q23" s="42"/>
      <c r="R23" s="42"/>
      <c r="S23" s="42"/>
      <c r="T23" s="42"/>
    </row>
    <row r="24" spans="2:24" ht="50.1" customHeight="1" x14ac:dyDescent="0.15">
      <c r="B24" s="31"/>
      <c r="C24" s="81" t="s">
        <v>22</v>
      </c>
      <c r="D24" s="82"/>
      <c r="E24" s="44"/>
      <c r="F24" s="15" t="s">
        <v>23</v>
      </c>
      <c r="G24" s="9" t="s">
        <v>24</v>
      </c>
      <c r="M24" s="80" t="s">
        <v>25</v>
      </c>
      <c r="N24" s="80"/>
      <c r="O24" s="80"/>
      <c r="P24" s="80"/>
      <c r="Q24" s="80"/>
      <c r="R24" s="80"/>
      <c r="S24" s="80"/>
      <c r="T24" s="80"/>
    </row>
    <row r="25" spans="2:24" ht="50.1" customHeight="1" x14ac:dyDescent="0.15">
      <c r="B25" s="31"/>
      <c r="C25" s="81" t="s">
        <v>26</v>
      </c>
      <c r="D25" s="82"/>
      <c r="E25" s="44"/>
      <c r="F25" s="15" t="s">
        <v>23</v>
      </c>
      <c r="G25" s="9" t="s">
        <v>27</v>
      </c>
      <c r="M25" s="80"/>
      <c r="N25" s="80"/>
      <c r="O25" s="80"/>
      <c r="P25" s="80"/>
      <c r="Q25" s="80"/>
      <c r="R25" s="80"/>
      <c r="S25" s="80"/>
      <c r="T25" s="80"/>
    </row>
    <row r="26" spans="2:24" ht="50.1" customHeight="1" x14ac:dyDescent="0.15">
      <c r="B26" s="31"/>
      <c r="C26" s="84" t="s">
        <v>62</v>
      </c>
      <c r="D26" s="85"/>
      <c r="E26" s="67">
        <f>+E24+E25</f>
        <v>0</v>
      </c>
      <c r="F26" s="15" t="s">
        <v>30</v>
      </c>
      <c r="G26" s="9" t="s">
        <v>56</v>
      </c>
      <c r="H26" s="65"/>
      <c r="I26" s="65"/>
      <c r="J26" s="5" t="str">
        <f>IF(E10="賃貸集合住宅",IF(E36&lt;30,"自家消費率が３０％以上となり、それが法定耐用年数（１７年）が経過するまでの期間維持されると見込まれることが太陽光発電設備の補助の要件です。",""),IF(E36&lt;50,"自家消費率が５０％以上となり、それが法定耐用年数（１７年）が経過するまでの期間維持されると見込まれることが太陽光発電設備の補助の要件です。",""))</f>
        <v/>
      </c>
      <c r="M26" s="64"/>
      <c r="N26" s="64"/>
      <c r="O26" s="64"/>
      <c r="P26" s="64"/>
      <c r="Q26" s="64"/>
      <c r="R26" s="64"/>
      <c r="S26" s="64"/>
      <c r="T26" s="64"/>
    </row>
    <row r="27" spans="2:24" ht="50.1" customHeight="1" thickBot="1" x14ac:dyDescent="0.2">
      <c r="B27" s="31"/>
      <c r="C27" s="84" t="s">
        <v>79</v>
      </c>
      <c r="D27" s="85"/>
      <c r="E27" s="66"/>
      <c r="F27" s="15" t="s">
        <v>60</v>
      </c>
      <c r="G27" s="9" t="s">
        <v>57</v>
      </c>
      <c r="H27" s="83" t="s">
        <v>28</v>
      </c>
      <c r="I27" s="83"/>
      <c r="M27" s="64"/>
      <c r="N27" s="64"/>
      <c r="O27" s="64"/>
      <c r="P27" s="64"/>
      <c r="Q27" s="64"/>
      <c r="R27" s="64"/>
      <c r="S27" s="64"/>
      <c r="T27" s="64"/>
    </row>
    <row r="28" spans="2:24" ht="50.1" customHeight="1" thickBot="1" x14ac:dyDescent="0.2">
      <c r="B28" s="31"/>
      <c r="C28" s="81" t="s">
        <v>29</v>
      </c>
      <c r="D28" s="82"/>
      <c r="E28" s="43">
        <f>IF(E24+E25-E27=0,0,E24+E25-E27)</f>
        <v>0</v>
      </c>
      <c r="F28" s="15" t="s">
        <v>61</v>
      </c>
      <c r="G28" s="9" t="s">
        <v>58</v>
      </c>
      <c r="H28" s="34" t="str">
        <f>IF(H10="○",IF(E21&gt;M21,"",IF(E11="供給しない","",IF(E21="","",IF(E9="利用する","",IF(E8="設置されていなかった（今回新たに設置）",IF(E19="","",IF(E20="","",IF(H35="","","○"))),""))))),"")</f>
        <v/>
      </c>
      <c r="I28" s="45"/>
      <c r="M28" s="42"/>
      <c r="N28" s="42"/>
      <c r="O28" s="42"/>
      <c r="P28" s="42"/>
      <c r="Q28" s="42"/>
      <c r="R28" s="42"/>
      <c r="S28" s="42"/>
      <c r="T28" s="42"/>
    </row>
    <row r="29" spans="2:24" ht="50.1" customHeight="1" thickBot="1" x14ac:dyDescent="0.2">
      <c r="B29" s="31"/>
      <c r="C29" s="86" t="s">
        <v>69</v>
      </c>
      <c r="D29" s="87"/>
      <c r="E29" s="46">
        <f>IF(H28="○",IF(E23="",0,IF(E23*50000&lt;=10000000,ROUNDDOWN(MIN(E23*50000,E28),-3),10000000)),0)</f>
        <v>0</v>
      </c>
      <c r="F29" s="47" t="s">
        <v>23</v>
      </c>
      <c r="G29" s="9" t="s">
        <v>59</v>
      </c>
      <c r="J29" s="5" t="str">
        <f>IF(E24+E25=0,"",IF(E34="","「３自家消費率」の入力が必要です。",IF(E35="","「３自家消費率」の入力が必要です。","")))</f>
        <v/>
      </c>
      <c r="M29" s="42"/>
      <c r="N29" s="42"/>
      <c r="O29" s="42"/>
      <c r="P29" s="42"/>
      <c r="Q29" s="42"/>
      <c r="R29" s="42"/>
      <c r="S29" s="42"/>
      <c r="T29" s="42"/>
    </row>
    <row r="30" spans="2:24" ht="16.5" customHeight="1" x14ac:dyDescent="0.15">
      <c r="B30" s="31"/>
      <c r="C30" s="35"/>
      <c r="D30" s="35"/>
      <c r="E30" s="48"/>
      <c r="F30" s="37"/>
      <c r="G30" s="9"/>
    </row>
    <row r="31" spans="2:24" ht="16.5" customHeight="1" x14ac:dyDescent="0.15">
      <c r="B31" s="31"/>
      <c r="C31" s="35"/>
      <c r="D31" s="35"/>
      <c r="E31" s="48"/>
      <c r="F31" s="37"/>
      <c r="G31" s="9"/>
    </row>
    <row r="32" spans="2:24" ht="15.75" customHeight="1" x14ac:dyDescent="0.15">
      <c r="B32" s="31"/>
      <c r="C32" s="35"/>
      <c r="D32" s="35"/>
      <c r="E32" s="48"/>
      <c r="F32" s="37"/>
      <c r="G32" s="9"/>
    </row>
    <row r="33" spans="2:28" ht="16.5" customHeight="1" x14ac:dyDescent="0.15">
      <c r="B33" s="51" t="s">
        <v>70</v>
      </c>
      <c r="C33" s="1"/>
      <c r="D33" s="52"/>
      <c r="E33" s="53"/>
      <c r="F33" s="54"/>
      <c r="G33" s="9"/>
      <c r="H33" s="22"/>
      <c r="I33" s="55"/>
      <c r="O33" s="50"/>
      <c r="P33" s="50"/>
      <c r="Q33" s="50"/>
      <c r="R33" s="50"/>
      <c r="S33" s="50"/>
      <c r="T33" s="50"/>
    </row>
    <row r="34" spans="2:28" ht="50.1" customHeight="1" thickBot="1" x14ac:dyDescent="0.25">
      <c r="B34" s="31"/>
      <c r="C34" s="78" t="s">
        <v>35</v>
      </c>
      <c r="D34" s="78"/>
      <c r="E34" s="44"/>
      <c r="F34" s="15" t="s">
        <v>36</v>
      </c>
      <c r="G34" s="9" t="s">
        <v>31</v>
      </c>
      <c r="H34" s="21" t="s">
        <v>37</v>
      </c>
      <c r="J34" s="5" t="str">
        <f>IF(E10="賃貸集合住宅",IF(E36&lt;30,"自家消費率が３０％以上となり、それが法定耐用年数（１７年）が経過するまでの期間維持されると見込まれることが太陽光発電設備の補助の要件です。",""),IF(E36&lt;50,"自家消費率が５０％以上となり、それが法定耐用年数（１７年）が経過するまでの期間維持されると見込まれることが太陽光発電設備の補助の要件です。",""))</f>
        <v/>
      </c>
      <c r="M34" s="56"/>
      <c r="N34" s="56"/>
      <c r="O34" s="56"/>
      <c r="P34" s="56"/>
      <c r="Q34" s="56"/>
      <c r="R34" s="56"/>
      <c r="S34" s="56"/>
      <c r="T34" s="56"/>
    </row>
    <row r="35" spans="2:28" ht="50.1" customHeight="1" thickBot="1" x14ac:dyDescent="0.2">
      <c r="B35" s="31"/>
      <c r="C35" s="79" t="s">
        <v>38</v>
      </c>
      <c r="D35" s="79"/>
      <c r="E35" s="57"/>
      <c r="F35" s="58" t="s">
        <v>32</v>
      </c>
      <c r="G35" s="9" t="s">
        <v>33</v>
      </c>
      <c r="H35" s="34" t="str">
        <f>IF(E10="賃貸集合住宅",IF(E36="","",IF(E36&gt;=30,"○","")),IF(E36="","",IF(E36&gt;=50,"○","")))</f>
        <v/>
      </c>
      <c r="L35" s="59" t="str">
        <f>+E36</f>
        <v/>
      </c>
      <c r="M35" s="77" t="s">
        <v>76</v>
      </c>
      <c r="N35" s="77"/>
      <c r="O35" s="77"/>
      <c r="P35" s="77"/>
      <c r="Q35" s="77"/>
      <c r="R35" s="77"/>
      <c r="S35" s="77"/>
      <c r="T35" s="77"/>
    </row>
    <row r="36" spans="2:28" ht="50.1" customHeight="1" thickBot="1" x14ac:dyDescent="0.2">
      <c r="B36" s="31"/>
      <c r="C36" s="75" t="s">
        <v>39</v>
      </c>
      <c r="D36" s="76"/>
      <c r="E36" s="46" t="str">
        <f>IF(E34="","",IF(E35="","",E34/E35*100))</f>
        <v/>
      </c>
      <c r="F36" s="47" t="s">
        <v>40</v>
      </c>
      <c r="G36" s="9" t="s">
        <v>16</v>
      </c>
      <c r="M36" s="77"/>
      <c r="N36" s="77"/>
      <c r="O36" s="77"/>
      <c r="P36" s="77"/>
      <c r="Q36" s="77"/>
      <c r="R36" s="77"/>
      <c r="S36" s="77"/>
      <c r="T36" s="77"/>
    </row>
    <row r="38" spans="2:28" ht="16.5" customHeight="1" x14ac:dyDescent="0.15">
      <c r="B38" s="60" t="s">
        <v>71</v>
      </c>
      <c r="C38" s="1"/>
      <c r="D38" s="60"/>
      <c r="E38" s="28"/>
      <c r="F38" s="29"/>
    </row>
    <row r="39" spans="2:28" ht="49.5" customHeight="1" thickBot="1" x14ac:dyDescent="0.2">
      <c r="C39" s="78" t="s">
        <v>72</v>
      </c>
      <c r="D39" s="78"/>
      <c r="E39" s="61">
        <f>+E29</f>
        <v>0</v>
      </c>
      <c r="F39" s="15" t="s">
        <v>34</v>
      </c>
      <c r="G39" s="30" t="s">
        <v>31</v>
      </c>
    </row>
    <row r="40" spans="2:28" ht="49.5" customHeight="1" thickBot="1" x14ac:dyDescent="0.2">
      <c r="C40" s="75" t="s">
        <v>73</v>
      </c>
      <c r="D40" s="76"/>
      <c r="E40" s="62">
        <f>+E29</f>
        <v>0</v>
      </c>
      <c r="F40" s="47" t="s">
        <v>74</v>
      </c>
      <c r="G40" s="30" t="s">
        <v>33</v>
      </c>
      <c r="J40" s="63"/>
    </row>
    <row r="46" spans="2:28" x14ac:dyDescent="0.15">
      <c r="Z46" s="49" t="str">
        <f>AA46&amp;AB46</f>
        <v>1ガス従来型給湯機</v>
      </c>
      <c r="AA46" s="49">
        <v>1</v>
      </c>
      <c r="AB46" s="49" t="s">
        <v>41</v>
      </c>
    </row>
    <row r="47" spans="2:28" x14ac:dyDescent="0.15">
      <c r="Z47" s="49" t="str">
        <f t="shared" ref="Z47:Z60" si="0">AA47&amp;AB47</f>
        <v>2ガス潜熱回収型給湯機（エコジョーズ）</v>
      </c>
      <c r="AA47" s="49">
        <v>2</v>
      </c>
      <c r="AB47" s="49" t="s">
        <v>42</v>
      </c>
    </row>
    <row r="48" spans="2:28" x14ac:dyDescent="0.15">
      <c r="Z48" s="49" t="str">
        <f t="shared" si="0"/>
        <v>3石油従来型給湯機</v>
      </c>
      <c r="AA48" s="49">
        <v>3</v>
      </c>
      <c r="AB48" s="49" t="s">
        <v>43</v>
      </c>
    </row>
    <row r="49" spans="26:28" x14ac:dyDescent="0.15">
      <c r="Z49" s="49" t="str">
        <f t="shared" si="0"/>
        <v>4石油潜熱回収型給湯機</v>
      </c>
      <c r="AA49" s="49">
        <v>4</v>
      </c>
      <c r="AB49" s="49" t="s">
        <v>44</v>
      </c>
    </row>
    <row r="50" spans="26:28" x14ac:dyDescent="0.15">
      <c r="Z50" s="49" t="str">
        <f t="shared" si="0"/>
        <v>5電気ヒーター給湯機</v>
      </c>
      <c r="AA50" s="49">
        <v>5</v>
      </c>
      <c r="AB50" s="49" t="s">
        <v>45</v>
      </c>
    </row>
    <row r="51" spans="26:28" x14ac:dyDescent="0.15">
      <c r="Z51" s="49" t="str">
        <f t="shared" si="0"/>
        <v>6電気ヒートポンプ給湯機（CO2冷媒）（太陽熱利用設備を使用しないもの）（エコキュート）</v>
      </c>
      <c r="AA51" s="49">
        <v>6</v>
      </c>
      <c r="AB51" s="49" t="s">
        <v>46</v>
      </c>
    </row>
    <row r="52" spans="26:28" x14ac:dyDescent="0.15">
      <c r="Z52" s="49" t="str">
        <f t="shared" si="0"/>
        <v>7電気ヒートポンプ・ガス瞬間式併用型給湯機（ハイブリッド）</v>
      </c>
      <c r="AA52" s="49">
        <v>7</v>
      </c>
      <c r="AB52" s="49" t="s">
        <v>47</v>
      </c>
    </row>
    <row r="53" spans="26:28" x14ac:dyDescent="0.15">
      <c r="Z53" s="49" t="str">
        <f t="shared" si="0"/>
        <v>8ガス従来型給湯温水暖房機</v>
      </c>
      <c r="AA53" s="49">
        <v>8</v>
      </c>
      <c r="AB53" s="49" t="s">
        <v>48</v>
      </c>
    </row>
    <row r="54" spans="26:28" x14ac:dyDescent="0.15">
      <c r="Z54" s="49" t="str">
        <f t="shared" si="0"/>
        <v>9ガス潜熱回収型給湯温水暖房機</v>
      </c>
      <c r="AA54" s="49">
        <v>9</v>
      </c>
      <c r="AB54" s="49" t="s">
        <v>49</v>
      </c>
    </row>
    <row r="55" spans="26:28" x14ac:dyDescent="0.15">
      <c r="Z55" s="49" t="str">
        <f t="shared" si="0"/>
        <v>10石油従来型給湯温水暖房機</v>
      </c>
      <c r="AA55" s="49">
        <v>10</v>
      </c>
      <c r="AB55" s="49" t="s">
        <v>50</v>
      </c>
    </row>
    <row r="56" spans="26:28" x14ac:dyDescent="0.15">
      <c r="Z56" s="49" t="str">
        <f t="shared" si="0"/>
        <v>11石油潜熱回収型給湯温水暖房機</v>
      </c>
      <c r="AA56" s="49">
        <v>11</v>
      </c>
      <c r="AB56" s="49" t="s">
        <v>51</v>
      </c>
    </row>
    <row r="57" spans="26:28" x14ac:dyDescent="0.15">
      <c r="Z57" s="49" t="str">
        <f t="shared" si="0"/>
        <v>12電気ヒーター給湯温水暖房機</v>
      </c>
      <c r="AA57" s="49">
        <v>12</v>
      </c>
      <c r="AB57" s="49" t="s">
        <v>52</v>
      </c>
    </row>
    <row r="58" spans="26:28" x14ac:dyDescent="0.15">
      <c r="Z58" s="49" t="str">
        <f t="shared" si="0"/>
        <v>13電気ヒートポンプ・ガス瞬間式併用型給湯温水暖房機（暖房部：電気ヒートポンプ・ガス | 給湯部：ガス）</v>
      </c>
      <c r="AA58" s="49">
        <v>13</v>
      </c>
      <c r="AB58" s="49" t="s">
        <v>53</v>
      </c>
    </row>
    <row r="59" spans="26:28" x14ac:dyDescent="0.15">
      <c r="Z59" s="49" t="str">
        <f t="shared" si="0"/>
        <v>14電気ヒートポンプ・ガス瞬間式併用型給湯温水暖房機（暖房部：電気ヒートポンプ・ガス | 給湯部：電気ヒートポンプ・ガス）</v>
      </c>
      <c r="AA59" s="49">
        <v>14</v>
      </c>
      <c r="AB59" s="49" t="s">
        <v>54</v>
      </c>
    </row>
    <row r="60" spans="26:28" x14ac:dyDescent="0.15">
      <c r="Z60" s="49" t="str">
        <f t="shared" si="0"/>
        <v>15電気ヒートポンプ・ガス瞬間式併用型給湯温水暖房機（暖房部：ガス | 給湯部：電気ヒートポンプ・ガス）</v>
      </c>
      <c r="AA60" s="49">
        <v>15</v>
      </c>
      <c r="AB60" s="49" t="s">
        <v>55</v>
      </c>
    </row>
  </sheetData>
  <sheetProtection sheet="1" objects="1" scenarios="1" selectLockedCells="1"/>
  <mergeCells count="33">
    <mergeCell ref="H1:I1"/>
    <mergeCell ref="B2:E2"/>
    <mergeCell ref="H2:I2"/>
    <mergeCell ref="C4:D4"/>
    <mergeCell ref="C5:D5"/>
    <mergeCell ref="C28:D28"/>
    <mergeCell ref="C29:D29"/>
    <mergeCell ref="M35:T35"/>
    <mergeCell ref="C8:D8"/>
    <mergeCell ref="H9:I9"/>
    <mergeCell ref="J8:S8"/>
    <mergeCell ref="C9:D9"/>
    <mergeCell ref="C19:D19"/>
    <mergeCell ref="C10:D10"/>
    <mergeCell ref="C11:D11"/>
    <mergeCell ref="C12:D12"/>
    <mergeCell ref="C13:D13"/>
    <mergeCell ref="C20:D20"/>
    <mergeCell ref="C21:D21"/>
    <mergeCell ref="C22:D22"/>
    <mergeCell ref="C23:D23"/>
    <mergeCell ref="M24:T25"/>
    <mergeCell ref="C25:D25"/>
    <mergeCell ref="H27:I27"/>
    <mergeCell ref="C26:D26"/>
    <mergeCell ref="C27:D27"/>
    <mergeCell ref="C24:D24"/>
    <mergeCell ref="C36:D36"/>
    <mergeCell ref="M36:T36"/>
    <mergeCell ref="C39:D39"/>
    <mergeCell ref="C40:D40"/>
    <mergeCell ref="C34:D34"/>
    <mergeCell ref="C35:D35"/>
  </mergeCells>
  <phoneticPr fontId="9"/>
  <dataValidations count="11">
    <dataValidation imeMode="halfAlpha" allowBlank="1" showInputMessage="1" showErrorMessage="1" prompt="太陽光発電設備の補助を申請する場合は必ず入力してください。" sqref="E34"/>
    <dataValidation imeMode="hiragana" allowBlank="1" showInputMessage="1" showErrorMessage="1" prompt="必ず入力してください。" sqref="E4:E5"/>
    <dataValidation imeMode="halfAlpha" allowBlank="1" showInputMessage="1" showErrorMessage="1" prompt="当該メニューを申請する場合は必ず入力してください。" sqref="E19:E20"/>
    <dataValidation allowBlank="1" showInputMessage="1" showErrorMessage="1" prompt="←_x000a_左記の金額を確認してください。_x000a_お見込みの金額と異なる場合は、各項目欄外の黄色文字の確認メッセージをご確認ください。_x000a__x000a_問題ありませんでしたら、Bの金額を交付申請書に転記してください。" sqref="J40"/>
    <dataValidation imeMode="halfAlpha" allowBlank="1" showInputMessage="1" showErrorMessage="1" prompt="小数点以下も入力してください。" sqref="E21:E22"/>
    <dataValidation imeMode="halfAlpha" allowBlank="1" showInputMessage="1" showErrorMessage="1" prompt="「税抜」の金額を入力してください。" sqref="E24:E27"/>
    <dataValidation type="list" allowBlank="1" showInputMessage="1" showErrorMessage="1" promptTitle="　　　　　　　　　　　　　　　　　　　" prompt="プルダウンから選択してください。" sqref="E8">
      <formula1>"設置されていた,設置されていなかった（今回新たに設置）"</formula1>
    </dataValidation>
    <dataValidation type="list" allowBlank="1" showInputMessage="1" showErrorMessage="1" prompt="プルダウンから選択してください。" sqref="E9">
      <formula1>"利用する,利用しない（非FIT・FIP）"</formula1>
    </dataValidation>
    <dataValidation type="list" allowBlank="1" showInputMessage="1" showErrorMessage="1" prompt="プルダウンから選択してください。" sqref="E10">
      <formula1>"事務所、事業所等（店舗併用住宅を含む）,賃貸集合住宅"</formula1>
    </dataValidation>
    <dataValidation type="list" allowBlank="1" showInputMessage="1" showErrorMessage="1" prompt="プルダウンから選択してください。" sqref="E11">
      <formula1>"供給する,供給しない"</formula1>
    </dataValidation>
    <dataValidation type="whole" operator="greaterThanOrEqual" allowBlank="1" showInputMessage="1" showErrorMessage="1" prompt="数値を入力してください。" sqref="E12:E13">
      <formula1>0</formula1>
    </dataValidation>
  </dataValidations>
  <pageMargins left="0.62992125984251968" right="0.23622047244094491" top="0.74803149606299213" bottom="0.55118110236220474" header="0.31496062992125984" footer="0.31496062992125984"/>
  <pageSetup paperSize="9" scale="73" fitToHeight="0" orientation="portrait" blackAndWhite="1" r:id="rId1"/>
  <headerFooter>
    <oddFooter>&amp;C（&amp;P/&amp;N）</oddFooter>
  </headerFooter>
  <rowBreaks count="1" manualBreakCount="1">
    <brk id="1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補助対象経費等確認・計算書</vt:lpstr>
      <vt:lpstr>補助対象経費等確認・計算書!Print_Area</vt:lpstr>
      <vt:lpstr>補助対象経費等確認・計算書!Print_Titles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2025-08-28T05:36:39Z</dcterms:modified>
</cp:coreProperties>
</file>