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20490" windowHeight="7530"/>
  </bookViews>
  <sheets>
    <sheet name="補助対象経費等確認・計算書" sheetId="27" r:id="rId1"/>
    <sheet name="補助事業の内容" sheetId="2" r:id="rId2"/>
    <sheet name="補助事業に係るリース契約詳細" sheetId="23" r:id="rId3"/>
    <sheet name="誓約書" sheetId="26" r:id="rId4"/>
  </sheets>
  <externalReferences>
    <externalReference r:id="rId5"/>
    <externalReference r:id="rId6"/>
    <externalReference r:id="rId7"/>
  </externalReferences>
  <definedNames>
    <definedName name="_xlnm.Print_Area" localSheetId="3">誓約書!$A$1:$T$52</definedName>
    <definedName name="_xlnm.Print_Area" localSheetId="2">補助事業に係るリース契約詳細!$A$1:$J$32</definedName>
    <definedName name="_xlnm.Print_Area" localSheetId="1">補助事業の内容!$A$1:$L$76</definedName>
    <definedName name="_xlnm.Print_Area" localSheetId="0">補助対象経費等確認・計算書!$A$1:$I$52</definedName>
    <definedName name="_xlnm.Print_Titles" localSheetId="0">補助対象経費等確認・計算書!$1:$2</definedName>
    <definedName name="ああ" localSheetId="3">#REF!</definedName>
    <definedName name="ああ">#REF!</definedName>
    <definedName name="モジュール" localSheetId="3">#REF!</definedName>
    <definedName name="モジュール">#REF!</definedName>
    <definedName name="モジュール種類" localSheetId="3">#REF!</definedName>
    <definedName name="モジュール種類">#REF!</definedName>
    <definedName name="一面" localSheetId="3">#REF!</definedName>
    <definedName name="一面">#REF!</definedName>
    <definedName name="屋根形状" localSheetId="3">#REF!</definedName>
    <definedName name="屋根形状">#REF!</definedName>
    <definedName name="屋根材" localSheetId="3">#REF!</definedName>
    <definedName name="屋根材">#REF!</definedName>
    <definedName name="屋根材２" localSheetId="3">#REF!</definedName>
    <definedName name="屋根材２">#REF!</definedName>
    <definedName name="三面" localSheetId="3">#REF!</definedName>
    <definedName name="三面">#REF!</definedName>
    <definedName name="設置面" localSheetId="3">#REF!</definedName>
    <definedName name="設置面">#REF!</definedName>
    <definedName name="設備">[1]データ参照シート!$B$2</definedName>
    <definedName name="大分類" localSheetId="3">[2]基本情報!#REF!</definedName>
    <definedName name="大分類" localSheetId="2">[2]基本情報!#REF!</definedName>
    <definedName name="大分類">[2]基本情報!#REF!</definedName>
    <definedName name="提案区分" localSheetId="3">#REF!</definedName>
    <definedName name="提案区分">#REF!</definedName>
    <definedName name="二面" localSheetId="3">#REF!</definedName>
    <definedName name="二面">#REF!</definedName>
    <definedName name="年間予測発電量基準地点" localSheetId="3">#REF!</definedName>
    <definedName name="年間予測発電量基準地点">#REF!</definedName>
    <definedName name="別1その2">[3]対策!$K$2:$K$9</definedName>
    <definedName name="方角" localSheetId="3">#REF!</definedName>
    <definedName name="方角">#REF!</definedName>
  </definedNames>
  <calcPr calcId="145621"/>
</workbook>
</file>

<file path=xl/calcChain.xml><?xml version="1.0" encoding="utf-8"?>
<calcChain xmlns="http://schemas.openxmlformats.org/spreadsheetml/2006/main">
  <c r="H40" i="27" l="1"/>
  <c r="F30" i="27" l="1"/>
  <c r="E25" i="27" l="1"/>
  <c r="E38" i="27"/>
  <c r="E36" i="27"/>
  <c r="E24" i="27"/>
  <c r="E22" i="27"/>
  <c r="D52" i="2" l="1"/>
  <c r="D42" i="2"/>
  <c r="Z72" i="27" l="1"/>
  <c r="Z71" i="27"/>
  <c r="Z70" i="27"/>
  <c r="Z69" i="27"/>
  <c r="Z68" i="27"/>
  <c r="Z67" i="27"/>
  <c r="Z66" i="27"/>
  <c r="Z65" i="27"/>
  <c r="Z64" i="27"/>
  <c r="Z63" i="27"/>
  <c r="Z62" i="27"/>
  <c r="Z61" i="27"/>
  <c r="Z60" i="27"/>
  <c r="Z59" i="27"/>
  <c r="Z58" i="27"/>
  <c r="E47" i="27"/>
  <c r="J45" i="27" s="1"/>
  <c r="L46" i="27"/>
  <c r="H46" i="27"/>
  <c r="H24" i="27" s="1"/>
  <c r="J33" i="27"/>
  <c r="E33" i="27"/>
  <c r="E32" i="27"/>
  <c r="J31" i="27"/>
  <c r="J29" i="27"/>
  <c r="J28" i="27"/>
  <c r="J25" i="27"/>
  <c r="J21" i="27"/>
  <c r="J19" i="27"/>
  <c r="E19" i="27"/>
  <c r="J18" i="27"/>
  <c r="J17" i="27"/>
  <c r="J16" i="27"/>
  <c r="J15" i="27"/>
  <c r="X9" i="27"/>
  <c r="J9" i="27"/>
  <c r="X8" i="27"/>
  <c r="J8" i="27"/>
  <c r="X5" i="27"/>
  <c r="X4" i="27"/>
  <c r="H1" i="27"/>
  <c r="G1" i="27"/>
  <c r="X2" i="27" l="1"/>
  <c r="H9" i="27" s="1"/>
  <c r="J41" i="27"/>
  <c r="E39" i="27"/>
  <c r="E40" i="27"/>
  <c r="J40" i="27" s="1"/>
  <c r="N10" i="23"/>
  <c r="J10" i="27" l="1"/>
  <c r="E41" i="27"/>
  <c r="E51" i="27" s="1"/>
  <c r="E50" i="27"/>
  <c r="N17" i="2"/>
  <c r="E52" i="27" l="1"/>
</calcChain>
</file>

<file path=xl/sharedStrings.xml><?xml version="1.0" encoding="utf-8"?>
<sst xmlns="http://schemas.openxmlformats.org/spreadsheetml/2006/main" count="241" uniqueCount="207">
  <si>
    <t>年</t>
    <rPh sb="0" eb="1">
      <t>ネン</t>
    </rPh>
    <phoneticPr fontId="9"/>
  </si>
  <si>
    <t>代表者の職・氏名</t>
    <rPh sb="0" eb="3">
      <t>ダイヒョウシャ</t>
    </rPh>
    <rPh sb="4" eb="5">
      <t>ショク</t>
    </rPh>
    <rPh sb="6" eb="8">
      <t>シメイ</t>
    </rPh>
    <phoneticPr fontId="9"/>
  </si>
  <si>
    <r>
      <rPr>
        <sz val="11"/>
        <color indexed="8"/>
        <rFont val="ＭＳ Ｐ明朝"/>
        <family val="1"/>
        <charset val="128"/>
      </rPr>
      <t>月</t>
    </r>
    <rPh sb="0" eb="1">
      <t>ツキ</t>
    </rPh>
    <phoneticPr fontId="9"/>
  </si>
  <si>
    <r>
      <rPr>
        <sz val="11"/>
        <color indexed="8"/>
        <rFont val="ＭＳ Ｐ明朝"/>
        <family val="1"/>
        <charset val="128"/>
      </rPr>
      <t>日</t>
    </r>
    <rPh sb="0" eb="1">
      <t>ヒ</t>
    </rPh>
    <phoneticPr fontId="9"/>
  </si>
  <si>
    <t>名　称</t>
    <rPh sb="0" eb="1">
      <t>メイ</t>
    </rPh>
    <rPh sb="2" eb="3">
      <t>ショウ</t>
    </rPh>
    <phoneticPr fontId="9"/>
  </si>
  <si>
    <t/>
  </si>
  <si>
    <t>←いずれか1つを選択してください</t>
    <rPh sb="8" eb="10">
      <t>センタク</t>
    </rPh>
    <phoneticPr fontId="9"/>
  </si>
  <si>
    <t>部分を入力してください。</t>
    <rPh sb="0" eb="2">
      <t>ブブン</t>
    </rPh>
    <rPh sb="3" eb="5">
      <t>ニュウリョク</t>
    </rPh>
    <phoneticPr fontId="25"/>
  </si>
  <si>
    <t>←必ずチェックを入れてください。
チェックのない申請書は受付いたしません。</t>
    <rPh sb="1" eb="2">
      <t>カナラ</t>
    </rPh>
    <rPh sb="8" eb="9">
      <t>イ</t>
    </rPh>
    <phoneticPr fontId="9"/>
  </si>
  <si>
    <t>←和暦で入力してください。</t>
    <rPh sb="1" eb="3">
      <t>ワレキ</t>
    </rPh>
    <rPh sb="4" eb="6">
      <t>ニュウリョク</t>
    </rPh>
    <phoneticPr fontId="9"/>
  </si>
  <si>
    <r>
      <rPr>
        <sz val="11"/>
        <color indexed="8"/>
        <rFont val="ＭＳ Ｐ明朝"/>
        <family val="1"/>
        <charset val="128"/>
      </rPr>
      <t>住　所</t>
    </r>
  </si>
  <si>
    <t>導入設備（１つにチェックを入れる）</t>
    <rPh sb="0" eb="2">
      <t>ドウニュウ</t>
    </rPh>
    <rPh sb="2" eb="4">
      <t>セツビ</t>
    </rPh>
    <rPh sb="13" eb="14">
      <t>イ</t>
    </rPh>
    <phoneticPr fontId="9"/>
  </si>
  <si>
    <t>太陽光発電システム</t>
    <phoneticPr fontId="9"/>
  </si>
  <si>
    <t>サービスの要件・太陽光発電システム全体の要件</t>
    <rPh sb="5" eb="7">
      <t>ヨウケン</t>
    </rPh>
    <rPh sb="8" eb="11">
      <t>タイヨウコウ</t>
    </rPh>
    <rPh sb="11" eb="13">
      <t>ハツデン</t>
    </rPh>
    <rPh sb="17" eb="19">
      <t>ゼンタイ</t>
    </rPh>
    <rPh sb="20" eb="22">
      <t>ヨウケン</t>
    </rPh>
    <phoneticPr fontId="9"/>
  </si>
  <si>
    <t>登録事業プラン名</t>
    <rPh sb="0" eb="2">
      <t>トウロク</t>
    </rPh>
    <rPh sb="2" eb="4">
      <t>ジギョウ</t>
    </rPh>
    <rPh sb="7" eb="8">
      <t>メイ</t>
    </rPh>
    <phoneticPr fontId="9"/>
  </si>
  <si>
    <t>蓄電池の要件（蓄電池を導入しない場合は記載不要です）</t>
    <rPh sb="0" eb="3">
      <t>チクデンチ</t>
    </rPh>
    <rPh sb="4" eb="6">
      <t>ヨウケン</t>
    </rPh>
    <rPh sb="7" eb="10">
      <t>チクデンチ</t>
    </rPh>
    <rPh sb="11" eb="13">
      <t>ドウニュウ</t>
    </rPh>
    <rPh sb="16" eb="18">
      <t>バアイ</t>
    </rPh>
    <rPh sb="19" eb="21">
      <t>キサイ</t>
    </rPh>
    <rPh sb="21" eb="23">
      <t>フヨウ</t>
    </rPh>
    <phoneticPr fontId="9"/>
  </si>
  <si>
    <t>円/kWh</t>
    <rPh sb="0" eb="1">
      <t>エン</t>
    </rPh>
    <phoneticPr fontId="9"/>
  </si>
  <si>
    <t>誓約書</t>
    <rPh sb="0" eb="3">
      <t>セイヤクショ</t>
    </rPh>
    <phoneticPr fontId="9"/>
  </si>
  <si>
    <t>（申請事業者）</t>
    <rPh sb="1" eb="3">
      <t>シンセイ</t>
    </rPh>
    <rPh sb="3" eb="6">
      <t>ジギョウシャ</t>
    </rPh>
    <phoneticPr fontId="9"/>
  </si>
  <si>
    <t>　また、説明を求められた際には誠実に対応いたします。</t>
    <phoneticPr fontId="9"/>
  </si>
  <si>
    <t>サービス料金単価</t>
    <rPh sb="4" eb="6">
      <t>リョウキン</t>
    </rPh>
    <rPh sb="6" eb="8">
      <t>タンカ</t>
    </rPh>
    <phoneticPr fontId="9"/>
  </si>
  <si>
    <t>サービス料金単価（※）</t>
    <rPh sb="4" eb="6">
      <t>リョウキン</t>
    </rPh>
    <rPh sb="6" eb="8">
      <t>タンカ</t>
    </rPh>
    <phoneticPr fontId="9"/>
  </si>
  <si>
    <t>　３　サービス料金等（補助金がない場合）</t>
    <rPh sb="7" eb="9">
      <t>リョウキン</t>
    </rPh>
    <rPh sb="9" eb="10">
      <t>トウ</t>
    </rPh>
    <rPh sb="11" eb="14">
      <t>ホジョキン</t>
    </rPh>
    <rPh sb="17" eb="19">
      <t>バアイ</t>
    </rPh>
    <phoneticPr fontId="9"/>
  </si>
  <si>
    <t>※補助金の交付額を明記し、補助金の交付額相当分がサービス料金から控除されていることがわかるように記載すること</t>
    <rPh sb="9" eb="11">
      <t>メイキ</t>
    </rPh>
    <rPh sb="13" eb="16">
      <t>ホジョキン</t>
    </rPh>
    <rPh sb="17" eb="19">
      <t>コウフ</t>
    </rPh>
    <rPh sb="19" eb="20">
      <t>ガク</t>
    </rPh>
    <rPh sb="20" eb="23">
      <t>ソウトウブン</t>
    </rPh>
    <phoneticPr fontId="9"/>
  </si>
  <si>
    <t>４　３のサービス料金単価の算定根拠</t>
    <rPh sb="8" eb="10">
      <t>リョウキン</t>
    </rPh>
    <rPh sb="10" eb="12">
      <t>タンカ</t>
    </rPh>
    <rPh sb="13" eb="15">
      <t>サンテイ</t>
    </rPh>
    <rPh sb="15" eb="17">
      <t>コンキョ</t>
    </rPh>
    <phoneticPr fontId="9"/>
  </si>
  <si>
    <t>リース料金単価</t>
    <rPh sb="3" eb="5">
      <t>リョウキン</t>
    </rPh>
    <rPh sb="5" eb="7">
      <t>タンカ</t>
    </rPh>
    <phoneticPr fontId="9"/>
  </si>
  <si>
    <t>円/月</t>
    <rPh sb="0" eb="1">
      <t>エン</t>
    </rPh>
    <rPh sb="2" eb="3">
      <t>ツキ</t>
    </rPh>
    <phoneticPr fontId="9"/>
  </si>
  <si>
    <t>蓄電システム</t>
    <rPh sb="0" eb="2">
      <t>チクデン</t>
    </rPh>
    <phoneticPr fontId="9"/>
  </si>
  <si>
    <t>←いずれか1つあるいは両方を選択してください</t>
    <rPh sb="11" eb="13">
      <t>リョウホウ</t>
    </rPh>
    <rPh sb="14" eb="16">
      <t>センタク</t>
    </rPh>
    <phoneticPr fontId="9"/>
  </si>
  <si>
    <t>　１　リース料金（補助金の交付額相当分の控除後）</t>
    <rPh sb="6" eb="8">
      <t>リョウキン</t>
    </rPh>
    <rPh sb="9" eb="12">
      <t>ホジョキン</t>
    </rPh>
    <rPh sb="13" eb="15">
      <t>コウフ</t>
    </rPh>
    <rPh sb="15" eb="16">
      <t>ガク</t>
    </rPh>
    <rPh sb="16" eb="19">
      <t>ソウトウブン</t>
    </rPh>
    <rPh sb="20" eb="22">
      <t>コウジョ</t>
    </rPh>
    <rPh sb="22" eb="23">
      <t>ゴ</t>
    </rPh>
    <phoneticPr fontId="9"/>
  </si>
  <si>
    <t>２　１のリース料金単価の算定根拠</t>
    <rPh sb="7" eb="9">
      <t>リョウキン</t>
    </rPh>
    <rPh sb="9" eb="11">
      <t>タンカ</t>
    </rPh>
    <rPh sb="12" eb="14">
      <t>サンテイ</t>
    </rPh>
    <rPh sb="14" eb="16">
      <t>コンキョ</t>
    </rPh>
    <phoneticPr fontId="9"/>
  </si>
  <si>
    <t>４　３のリース料金単価の算定根拠</t>
    <rPh sb="7" eb="9">
      <t>リョウキン</t>
    </rPh>
    <rPh sb="9" eb="11">
      <t>タンカ</t>
    </rPh>
    <rPh sb="12" eb="14">
      <t>サンテイ</t>
    </rPh>
    <rPh sb="14" eb="16">
      <t>コンキョ</t>
    </rPh>
    <phoneticPr fontId="9"/>
  </si>
  <si>
    <t>　３　リース料金（補助金の交付額相当分を控除しない場合）</t>
    <rPh sb="6" eb="8">
      <t>リョウキン</t>
    </rPh>
    <rPh sb="9" eb="12">
      <t>ホジョキン</t>
    </rPh>
    <rPh sb="13" eb="15">
      <t>コウフ</t>
    </rPh>
    <rPh sb="15" eb="16">
      <t>ガク</t>
    </rPh>
    <rPh sb="16" eb="19">
      <t>ソウトウブン</t>
    </rPh>
    <rPh sb="20" eb="22">
      <t>コウジョ</t>
    </rPh>
    <rPh sb="25" eb="27">
      <t>バアイ</t>
    </rPh>
    <phoneticPr fontId="9"/>
  </si>
  <si>
    <t>導入設備（いずれか１つに「○」を入れる）</t>
    <rPh sb="0" eb="2">
      <t>ドウニュウ</t>
    </rPh>
    <rPh sb="2" eb="4">
      <t>セツビ</t>
    </rPh>
    <rPh sb="16" eb="17">
      <t>イ</t>
    </rPh>
    <phoneticPr fontId="9"/>
  </si>
  <si>
    <t>太陽光発電設備</t>
    <rPh sb="5" eb="7">
      <t>セツビ</t>
    </rPh>
    <phoneticPr fontId="9"/>
  </si>
  <si>
    <t>太陽光発電設備及び蓄電池</t>
    <rPh sb="0" eb="3">
      <t>タイヨウコウ</t>
    </rPh>
    <rPh sb="3" eb="5">
      <t>ハツデン</t>
    </rPh>
    <rPh sb="5" eb="7">
      <t>セツビ</t>
    </rPh>
    <rPh sb="7" eb="8">
      <t>オヨ</t>
    </rPh>
    <rPh sb="9" eb="12">
      <t>チクデンチ</t>
    </rPh>
    <phoneticPr fontId="9"/>
  </si>
  <si>
    <t>補助対象施設の所有者から希望があった場合、サービス期間中のサービスに係る契約解約を認めます。また、事業者都合で当該契約を遂行できなくなった場合、補助対象施設の所有者に不利益が生じないような契約となっています。</t>
    <rPh sb="0" eb="2">
      <t>ホジョ</t>
    </rPh>
    <rPh sb="2" eb="4">
      <t>タイショウ</t>
    </rPh>
    <rPh sb="4" eb="6">
      <t>シセツ</t>
    </rPh>
    <phoneticPr fontId="9"/>
  </si>
  <si>
    <t>太陽光発電システムで発電する電力量の50％以上を補助対象施設で自家消費する見込みです。</t>
    <rPh sb="0" eb="3">
      <t>タイヨウコウ</t>
    </rPh>
    <rPh sb="3" eb="5">
      <t>ハツデン</t>
    </rPh>
    <rPh sb="24" eb="26">
      <t>ホジョ</t>
    </rPh>
    <rPh sb="26" eb="28">
      <t>タイショウ</t>
    </rPh>
    <rPh sb="28" eb="30">
      <t>シセツ</t>
    </rPh>
    <rPh sb="31" eb="33">
      <t>ジカ</t>
    </rPh>
    <rPh sb="33" eb="35">
      <t>ショウヒ</t>
    </rPh>
    <rPh sb="37" eb="39">
      <t>ミコ</t>
    </rPh>
    <phoneticPr fontId="9"/>
  </si>
  <si>
    <t>導入する蓄電池は停電時のみに利用する非常用予備電源ではありません。</t>
    <rPh sb="0" eb="2">
      <t>ドウニュウ</t>
    </rPh>
    <rPh sb="4" eb="7">
      <t>チクデンチ</t>
    </rPh>
    <phoneticPr fontId="9"/>
  </si>
  <si>
    <t>　下記の申請者要件については、事実と相違ないことを誓約します。</t>
    <rPh sb="1" eb="3">
      <t>カキ</t>
    </rPh>
    <rPh sb="4" eb="7">
      <t>シンセイシャ</t>
    </rPh>
    <rPh sb="7" eb="9">
      <t>ヨウケン</t>
    </rPh>
    <rPh sb="15" eb="17">
      <t>ジジツ</t>
    </rPh>
    <rPh sb="18" eb="20">
      <t>ソウイ</t>
    </rPh>
    <rPh sb="25" eb="27">
      <t>セイヤク</t>
    </rPh>
    <phoneticPr fontId="9"/>
  </si>
  <si>
    <t>記</t>
    <rPh sb="0" eb="1">
      <t>キ</t>
    </rPh>
    <phoneticPr fontId="9"/>
  </si>
  <si>
    <t>サービス料金等の計算</t>
    <rPh sb="4" eb="6">
      <t>リョウキン</t>
    </rPh>
    <rPh sb="6" eb="7">
      <t>トウ</t>
    </rPh>
    <rPh sb="8" eb="10">
      <t>ケイサン</t>
    </rPh>
    <phoneticPr fontId="9"/>
  </si>
  <si>
    <t>登録事業者名</t>
    <rPh sb="0" eb="2">
      <t>トウロク</t>
    </rPh>
    <rPh sb="2" eb="5">
      <t>ジギョウシャ</t>
    </rPh>
    <rPh sb="5" eb="6">
      <t>メイ</t>
    </rPh>
    <phoneticPr fontId="9"/>
  </si>
  <si>
    <t>　２　１のサービス料金単価の算定根拠</t>
    <rPh sb="9" eb="11">
      <t>リョウキン</t>
    </rPh>
    <rPh sb="11" eb="13">
      <t>タンカ</t>
    </rPh>
    <rPh sb="14" eb="16">
      <t>サンテイ</t>
    </rPh>
    <rPh sb="16" eb="18">
      <t>コンキョ</t>
    </rPh>
    <phoneticPr fontId="9"/>
  </si>
  <si>
    <t>　１　サービス料金等（市補助金の交付額相当分の控除後の金額）</t>
    <rPh sb="7" eb="9">
      <t>リョウキン</t>
    </rPh>
    <rPh sb="9" eb="10">
      <t>トウ</t>
    </rPh>
    <rPh sb="11" eb="12">
      <t>シ</t>
    </rPh>
    <rPh sb="12" eb="15">
      <t>ホジョキン</t>
    </rPh>
    <rPh sb="16" eb="18">
      <t>コウフ</t>
    </rPh>
    <rPh sb="18" eb="19">
      <t>ガク</t>
    </rPh>
    <rPh sb="19" eb="22">
      <t>ソウトウブン</t>
    </rPh>
    <rPh sb="23" eb="25">
      <t>コウジョ</t>
    </rPh>
    <rPh sb="25" eb="26">
      <t>ゴ</t>
    </rPh>
    <rPh sb="27" eb="29">
      <t>キンガク</t>
    </rPh>
    <phoneticPr fontId="9"/>
  </si>
  <si>
    <t>年　　月　　日　から　　　　　　　　　年　　月　　日　まで</t>
    <rPh sb="0" eb="1">
      <t>ネン</t>
    </rPh>
    <rPh sb="3" eb="4">
      <t>ツキ</t>
    </rPh>
    <rPh sb="6" eb="7">
      <t>ニチ</t>
    </rPh>
    <rPh sb="19" eb="20">
      <t>ネン</t>
    </rPh>
    <rPh sb="22" eb="23">
      <t>ツキ</t>
    </rPh>
    <rPh sb="25" eb="26">
      <t>ニチ</t>
    </rPh>
    <phoneticPr fontId="9"/>
  </si>
  <si>
    <t>補助事業の内容</t>
    <rPh sb="0" eb="2">
      <t>ホジョ</t>
    </rPh>
    <rPh sb="2" eb="4">
      <t>ジギョウ</t>
    </rPh>
    <rPh sb="5" eb="7">
      <t>ナイヨウ</t>
    </rPh>
    <phoneticPr fontId="9"/>
  </si>
  <si>
    <t>補助金の申請事業者名（リース事業者）</t>
    <rPh sb="0" eb="3">
      <t>ホジョキン</t>
    </rPh>
    <rPh sb="4" eb="6">
      <t>シンセイ</t>
    </rPh>
    <rPh sb="6" eb="9">
      <t>ジギョウシャ</t>
    </rPh>
    <rPh sb="9" eb="10">
      <t>メイ</t>
    </rPh>
    <rPh sb="14" eb="16">
      <t>ジギョウ</t>
    </rPh>
    <rPh sb="16" eb="17">
      <t>シャ</t>
    </rPh>
    <phoneticPr fontId="9"/>
  </si>
  <si>
    <t>補助金の申請事業者名（導入設備の所有者）</t>
    <rPh sb="0" eb="3">
      <t>ホジョキン</t>
    </rPh>
    <rPh sb="4" eb="6">
      <t>シンセイ</t>
    </rPh>
    <rPh sb="6" eb="9">
      <t>ジギョウシャ</t>
    </rPh>
    <rPh sb="9" eb="10">
      <t>メイ</t>
    </rPh>
    <rPh sb="11" eb="13">
      <t>ドウニュウ</t>
    </rPh>
    <rPh sb="13" eb="15">
      <t>セツビ</t>
    </rPh>
    <rPh sb="16" eb="19">
      <t>ショユウシャ</t>
    </rPh>
    <phoneticPr fontId="9"/>
  </si>
  <si>
    <t>登録事業者名</t>
    <phoneticPr fontId="9"/>
  </si>
  <si>
    <t>補助事業に係るリース契約詳細</t>
    <rPh sb="0" eb="2">
      <t>ホジョ</t>
    </rPh>
    <rPh sb="2" eb="4">
      <t>ジギョウ</t>
    </rPh>
    <rPh sb="5" eb="6">
      <t>カカ</t>
    </rPh>
    <rPh sb="10" eb="12">
      <t>ケイヤク</t>
    </rPh>
    <rPh sb="12" eb="14">
      <t>ショウサイ</t>
    </rPh>
    <phoneticPr fontId="9"/>
  </si>
  <si>
    <t>補助対象施設の所有者</t>
    <rPh sb="0" eb="2">
      <t>ホジョ</t>
    </rPh>
    <rPh sb="2" eb="4">
      <t>タイショウ</t>
    </rPh>
    <rPh sb="4" eb="6">
      <t>シセツ</t>
    </rPh>
    <rPh sb="7" eb="10">
      <t>ショユウシャ</t>
    </rPh>
    <phoneticPr fontId="9"/>
  </si>
  <si>
    <t>　事業者名</t>
    <rPh sb="1" eb="4">
      <t>ジギョウシャ</t>
    </rPh>
    <rPh sb="4" eb="5">
      <t>メイ</t>
    </rPh>
    <phoneticPr fontId="9"/>
  </si>
  <si>
    <t>　代表者名</t>
    <rPh sb="1" eb="4">
      <t>ダイヒョウシャ</t>
    </rPh>
    <rPh sb="4" eb="5">
      <t>メイ</t>
    </rPh>
    <phoneticPr fontId="9"/>
  </si>
  <si>
    <t>　補助対象施設の所在地</t>
    <rPh sb="1" eb="3">
      <t>ホジョ</t>
    </rPh>
    <rPh sb="3" eb="5">
      <t>タイショウ</t>
    </rPh>
    <rPh sb="5" eb="7">
      <t>シセツ</t>
    </rPh>
    <rPh sb="8" eb="11">
      <t>ショザイチ</t>
    </rPh>
    <phoneticPr fontId="9"/>
  </si>
  <si>
    <t>　連絡先</t>
    <rPh sb="1" eb="3">
      <t>レンラク</t>
    </rPh>
    <rPh sb="3" eb="4">
      <t>サキ</t>
    </rPh>
    <phoneticPr fontId="9"/>
  </si>
  <si>
    <t>補助対象経費等確認・計算書</t>
    <rPh sb="0" eb="2">
      <t>ホジョ</t>
    </rPh>
    <rPh sb="2" eb="4">
      <t>タイショウ</t>
    </rPh>
    <rPh sb="4" eb="6">
      <t>ケイヒ</t>
    </rPh>
    <rPh sb="6" eb="7">
      <t>トウ</t>
    </rPh>
    <rPh sb="7" eb="9">
      <t>カクニン</t>
    </rPh>
    <rPh sb="10" eb="13">
      <t>ケイサンショ</t>
    </rPh>
    <phoneticPr fontId="25"/>
  </si>
  <si>
    <t>必須項目（入力済：１　未入力０）</t>
    <rPh sb="0" eb="2">
      <t>ヒッス</t>
    </rPh>
    <rPh sb="2" eb="4">
      <t>コウモク</t>
    </rPh>
    <rPh sb="5" eb="7">
      <t>ニュウリョク</t>
    </rPh>
    <rPh sb="7" eb="8">
      <t>スミ</t>
    </rPh>
    <rPh sb="11" eb="14">
      <t>ミニュウリョク</t>
    </rPh>
    <phoneticPr fontId="29"/>
  </si>
  <si>
    <t>申請者住所</t>
    <rPh sb="0" eb="3">
      <t>シンセイシャ</t>
    </rPh>
    <rPh sb="3" eb="5">
      <t>ジュウショ</t>
    </rPh>
    <phoneticPr fontId="38"/>
  </si>
  <si>
    <t>※記載必須</t>
    <rPh sb="1" eb="3">
      <t>キサイ</t>
    </rPh>
    <rPh sb="3" eb="5">
      <t>ヒッス</t>
    </rPh>
    <phoneticPr fontId="29"/>
  </si>
  <si>
    <t>←特に断りのない限り全ての黄色セルについて必ず入力してください</t>
    <rPh sb="1" eb="2">
      <t>トク</t>
    </rPh>
    <rPh sb="3" eb="4">
      <t>コトワ</t>
    </rPh>
    <rPh sb="8" eb="9">
      <t>カギ</t>
    </rPh>
    <rPh sb="10" eb="11">
      <t>スベ</t>
    </rPh>
    <rPh sb="21" eb="22">
      <t>カナラ</t>
    </rPh>
    <rPh sb="23" eb="25">
      <t>ニュウリョク</t>
    </rPh>
    <phoneticPr fontId="29"/>
  </si>
  <si>
    <t>申請者氏名</t>
    <rPh sb="0" eb="3">
      <t>シンセイシャ</t>
    </rPh>
    <rPh sb="3" eb="5">
      <t>シメイ</t>
    </rPh>
    <phoneticPr fontId="29"/>
  </si>
  <si>
    <t>１　太陽光発電設備等の設置の状況とFIT・FIP制度の利用について（記載必須）</t>
    <rPh sb="2" eb="5">
      <t>タイヨウコウ</t>
    </rPh>
    <rPh sb="5" eb="7">
      <t>ハツデン</t>
    </rPh>
    <rPh sb="7" eb="9">
      <t>セツビ</t>
    </rPh>
    <rPh sb="9" eb="10">
      <t>トウ</t>
    </rPh>
    <rPh sb="11" eb="13">
      <t>セッチ</t>
    </rPh>
    <rPh sb="14" eb="16">
      <t>ジョウキョウ</t>
    </rPh>
    <rPh sb="24" eb="26">
      <t>セイド</t>
    </rPh>
    <rPh sb="27" eb="29">
      <t>リヨウ</t>
    </rPh>
    <rPh sb="34" eb="36">
      <t>キサイ</t>
    </rPh>
    <rPh sb="36" eb="38">
      <t>ヒッス</t>
    </rPh>
    <phoneticPr fontId="29"/>
  </si>
  <si>
    <t>←1については全ての黄色セルについて必ず入力してください</t>
    <rPh sb="7" eb="8">
      <t>スベ</t>
    </rPh>
    <rPh sb="18" eb="19">
      <t>カナラ</t>
    </rPh>
    <rPh sb="20" eb="22">
      <t>ニュウリョク</t>
    </rPh>
    <phoneticPr fontId="29"/>
  </si>
  <si>
    <t>今回の補助制度申請以前から太陽光発電設備が設置されていたか</t>
    <rPh sb="0" eb="2">
      <t>コンカイ</t>
    </rPh>
    <rPh sb="3" eb="5">
      <t>ホジョ</t>
    </rPh>
    <rPh sb="5" eb="7">
      <t>セイド</t>
    </rPh>
    <rPh sb="7" eb="9">
      <t>シンセイ</t>
    </rPh>
    <rPh sb="9" eb="11">
      <t>イゼン</t>
    </rPh>
    <rPh sb="13" eb="16">
      <t>タイヨウコウ</t>
    </rPh>
    <rPh sb="16" eb="18">
      <t>ハツデン</t>
    </rPh>
    <rPh sb="18" eb="20">
      <t>セツビ</t>
    </rPh>
    <rPh sb="21" eb="23">
      <t>セッチ</t>
    </rPh>
    <phoneticPr fontId="9"/>
  </si>
  <si>
    <t>【記載必須項目判定】</t>
    <rPh sb="1" eb="3">
      <t>キサイ</t>
    </rPh>
    <rPh sb="3" eb="5">
      <t>ヒッス</t>
    </rPh>
    <rPh sb="5" eb="7">
      <t>コウモク</t>
    </rPh>
    <phoneticPr fontId="29"/>
  </si>
  <si>
    <t>今回の補助制度申請後、FIT・FIP制度を利用するか</t>
    <rPh sb="0" eb="2">
      <t>コンカイ</t>
    </rPh>
    <rPh sb="3" eb="5">
      <t>ホジョ</t>
    </rPh>
    <rPh sb="5" eb="7">
      <t>セイド</t>
    </rPh>
    <rPh sb="7" eb="9">
      <t>シンセイ</t>
    </rPh>
    <rPh sb="9" eb="10">
      <t>ゴ</t>
    </rPh>
    <rPh sb="18" eb="20">
      <t>セイド</t>
    </rPh>
    <rPh sb="21" eb="23">
      <t>リヨウ</t>
    </rPh>
    <phoneticPr fontId="9"/>
  </si>
  <si>
    <t>２　交付申請額</t>
    <rPh sb="2" eb="4">
      <t>コウフ</t>
    </rPh>
    <rPh sb="4" eb="6">
      <t>シンセイ</t>
    </rPh>
    <rPh sb="6" eb="7">
      <t>ガク</t>
    </rPh>
    <phoneticPr fontId="29"/>
  </si>
  <si>
    <t>←特に断りのない限り補助申請するメニューに関して全ての黄色セルについて必ず入力してください</t>
    <rPh sb="1" eb="2">
      <t>トク</t>
    </rPh>
    <rPh sb="3" eb="4">
      <t>コトワ</t>
    </rPh>
    <rPh sb="8" eb="9">
      <t>カギ</t>
    </rPh>
    <rPh sb="10" eb="12">
      <t>ホジョ</t>
    </rPh>
    <rPh sb="12" eb="14">
      <t>シンセイ</t>
    </rPh>
    <rPh sb="21" eb="22">
      <t>カン</t>
    </rPh>
    <rPh sb="24" eb="25">
      <t>スベ</t>
    </rPh>
    <rPh sb="35" eb="36">
      <t>カナラ</t>
    </rPh>
    <rPh sb="37" eb="39">
      <t>ニュウリョク</t>
    </rPh>
    <phoneticPr fontId="29"/>
  </si>
  <si>
    <t>(1)太陽光発電設備</t>
    <rPh sb="3" eb="6">
      <t>タイヨウコウ</t>
    </rPh>
    <rPh sb="6" eb="8">
      <t>ハツデン</t>
    </rPh>
    <rPh sb="8" eb="10">
      <t>セツビ</t>
    </rPh>
    <phoneticPr fontId="29"/>
  </si>
  <si>
    <t>太陽電池モジュールのメーカー名・型番</t>
    <rPh sb="0" eb="2">
      <t>タイヨウ</t>
    </rPh>
    <rPh sb="2" eb="4">
      <t>デンチ</t>
    </rPh>
    <rPh sb="14" eb="15">
      <t>メイ</t>
    </rPh>
    <rPh sb="16" eb="18">
      <t>カタバン</t>
    </rPh>
    <phoneticPr fontId="9"/>
  </si>
  <si>
    <t>A</t>
    <phoneticPr fontId="29"/>
  </si>
  <si>
    <t>パワーコンディショナーのメーカー名・型番</t>
    <rPh sb="16" eb="17">
      <t>メイ</t>
    </rPh>
    <rPh sb="18" eb="20">
      <t>カタバン</t>
    </rPh>
    <phoneticPr fontId="9"/>
  </si>
  <si>
    <t>B</t>
    <phoneticPr fontId="29"/>
  </si>
  <si>
    <t>太陽光発電設備の太陽電池モジュールの公称最大出力の合計値</t>
    <rPh sb="0" eb="3">
      <t>タイヨウコウ</t>
    </rPh>
    <rPh sb="3" eb="5">
      <t>ハツデン</t>
    </rPh>
    <rPh sb="5" eb="7">
      <t>セツビ</t>
    </rPh>
    <rPh sb="8" eb="10">
      <t>タイヨウ</t>
    </rPh>
    <rPh sb="10" eb="12">
      <t>デンチ</t>
    </rPh>
    <rPh sb="18" eb="20">
      <t>コウショウ</t>
    </rPh>
    <rPh sb="20" eb="22">
      <t>サイダイ</t>
    </rPh>
    <rPh sb="22" eb="24">
      <t>シュツリョク</t>
    </rPh>
    <rPh sb="25" eb="28">
      <t>ゴウケイチ</t>
    </rPh>
    <phoneticPr fontId="9"/>
  </si>
  <si>
    <t>kW</t>
    <phoneticPr fontId="29"/>
  </si>
  <si>
    <t>C</t>
    <phoneticPr fontId="29"/>
  </si>
  <si>
    <t>パワーコンディショナーの定格出力の合計値</t>
    <rPh sb="12" eb="14">
      <t>テイカク</t>
    </rPh>
    <rPh sb="14" eb="16">
      <t>シュツリョク</t>
    </rPh>
    <rPh sb="17" eb="20">
      <t>ゴウケイチ</t>
    </rPh>
    <phoneticPr fontId="9"/>
  </si>
  <si>
    <t>D</t>
    <phoneticPr fontId="29"/>
  </si>
  <si>
    <t>太陽電池モジュールの公称最大出力の合計値またはパワーコンディショナーの定格出力の合計値の低い方（小数点第1位以下を切り捨て）</t>
    <rPh sb="35" eb="37">
      <t>テイカク</t>
    </rPh>
    <rPh sb="37" eb="39">
      <t>シュツリョク</t>
    </rPh>
    <rPh sb="40" eb="43">
      <t>ゴウケイチ</t>
    </rPh>
    <rPh sb="44" eb="45">
      <t>ヒク</t>
    </rPh>
    <rPh sb="46" eb="47">
      <t>ホウ</t>
    </rPh>
    <rPh sb="54" eb="56">
      <t>イカ</t>
    </rPh>
    <rPh sb="57" eb="58">
      <t>キ</t>
    </rPh>
    <rPh sb="59" eb="60">
      <t>ス</t>
    </rPh>
    <phoneticPr fontId="9"/>
  </si>
  <si>
    <t>kW(CまたはDの低い方)</t>
    <rPh sb="9" eb="10">
      <t>ヒク</t>
    </rPh>
    <rPh sb="11" eb="12">
      <t>ホウ</t>
    </rPh>
    <phoneticPr fontId="29"/>
  </si>
  <si>
    <t>E</t>
    <phoneticPr fontId="29"/>
  </si>
  <si>
    <r>
      <t>太陽光発電設備の設備費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タイヨウコウ</t>
    </rPh>
    <rPh sb="3" eb="5">
      <t>ハツデン</t>
    </rPh>
    <rPh sb="5" eb="7">
      <t>セツビ</t>
    </rPh>
    <rPh sb="8" eb="11">
      <t>セツビヒ</t>
    </rPh>
    <rPh sb="12" eb="13">
      <t>ゼイ</t>
    </rPh>
    <rPh sb="13" eb="14">
      <t>ヌ</t>
    </rPh>
    <phoneticPr fontId="29"/>
  </si>
  <si>
    <t>円</t>
    <rPh sb="0" eb="1">
      <t>エン</t>
    </rPh>
    <phoneticPr fontId="29"/>
  </si>
  <si>
    <t>F</t>
    <phoneticPr fontId="29"/>
  </si>
  <si>
    <t>←必要な項目が入力されており補助要件を満たしている場合に"○"と表示される。"○"が表示されない場合、設備の見直し等を行うこと</t>
    <rPh sb="1" eb="3">
      <t>ヒツヨウ</t>
    </rPh>
    <rPh sb="4" eb="6">
      <t>コウモク</t>
    </rPh>
    <rPh sb="7" eb="9">
      <t>ニュウリョク</t>
    </rPh>
    <rPh sb="14" eb="16">
      <t>ホジョ</t>
    </rPh>
    <rPh sb="16" eb="18">
      <t>ヨウケン</t>
    </rPh>
    <rPh sb="19" eb="20">
      <t>ミ</t>
    </rPh>
    <rPh sb="25" eb="27">
      <t>バアイ</t>
    </rPh>
    <rPh sb="51" eb="53">
      <t>セツビ</t>
    </rPh>
    <rPh sb="57" eb="58">
      <t>トウ</t>
    </rPh>
    <phoneticPr fontId="48"/>
  </si>
  <si>
    <r>
      <t>太陽光発電設備の設置工事費</t>
    </r>
    <r>
      <rPr>
        <b/>
        <sz val="10"/>
        <color rgb="FFFF0000"/>
        <rFont val="ＭＳ Ｐゴシック"/>
        <family val="3"/>
        <charset val="128"/>
      </rPr>
      <t>（税抜）</t>
    </r>
    <r>
      <rPr>
        <sz val="10"/>
        <rFont val="ＭＳ Ｐゴシック"/>
        <family val="3"/>
        <charset val="128"/>
      </rPr>
      <t xml:space="preserve">
　　・設計費
　　・工事費
　　・諸経費</t>
    </r>
    <rPh sb="8" eb="10">
      <t>セッチ</t>
    </rPh>
    <rPh sb="10" eb="12">
      <t>コウジ</t>
    </rPh>
    <phoneticPr fontId="29"/>
  </si>
  <si>
    <t>G</t>
    <phoneticPr fontId="29"/>
  </si>
  <si>
    <t>【補助対象経費判定】</t>
    <rPh sb="1" eb="3">
      <t>ホジョ</t>
    </rPh>
    <rPh sb="3" eb="5">
      <t>タイショウ</t>
    </rPh>
    <rPh sb="5" eb="7">
      <t>ケイヒ</t>
    </rPh>
    <phoneticPr fontId="29"/>
  </si>
  <si>
    <t>太陽光発電設備の補助対象費用（税抜）</t>
    <rPh sb="8" eb="10">
      <t>ホジョ</t>
    </rPh>
    <rPh sb="10" eb="12">
      <t>タイショウ</t>
    </rPh>
    <rPh sb="12" eb="14">
      <t>ヒヨウ</t>
    </rPh>
    <rPh sb="15" eb="16">
      <t>ゼイ</t>
    </rPh>
    <rPh sb="16" eb="17">
      <t>ヌ</t>
    </rPh>
    <phoneticPr fontId="29"/>
  </si>
  <si>
    <t>円（F＋G)</t>
    <rPh sb="0" eb="1">
      <t>エン</t>
    </rPh>
    <phoneticPr fontId="29"/>
  </si>
  <si>
    <t>H</t>
    <phoneticPr fontId="29"/>
  </si>
  <si>
    <t>I</t>
    <phoneticPr fontId="29"/>
  </si>
  <si>
    <t>(2)蓄電池</t>
    <rPh sb="3" eb="6">
      <t>チクデンチ</t>
    </rPh>
    <phoneticPr fontId="29"/>
  </si>
  <si>
    <t>機器のメーカー名・パッケージ型番</t>
    <rPh sb="0" eb="2">
      <t>キキ</t>
    </rPh>
    <rPh sb="7" eb="8">
      <t>メイ</t>
    </rPh>
    <rPh sb="14" eb="16">
      <t>カタバン</t>
    </rPh>
    <phoneticPr fontId="9"/>
  </si>
  <si>
    <t>A</t>
    <phoneticPr fontId="29"/>
  </si>
  <si>
    <t>蓄電池の定格容量(kWh)
（小数点第２位以下を切り捨て）</t>
    <rPh sb="0" eb="3">
      <t>チクデンチ</t>
    </rPh>
    <rPh sb="4" eb="6">
      <t>テイカク</t>
    </rPh>
    <rPh sb="6" eb="8">
      <t>ヨウリョウ</t>
    </rPh>
    <phoneticPr fontId="9"/>
  </si>
  <si>
    <t>kWh</t>
    <phoneticPr fontId="29"/>
  </si>
  <si>
    <t>B</t>
    <phoneticPr fontId="29"/>
  </si>
  <si>
    <t>蓄電池の種別
業務用（電気容量が4,800Ah・セル以上）
/家庭用(4,800Ah・セル未満)</t>
    <rPh sb="0" eb="3">
      <t>チクデンチ</t>
    </rPh>
    <rPh sb="4" eb="6">
      <t>シュベツ</t>
    </rPh>
    <rPh sb="7" eb="9">
      <t>ギョウム</t>
    </rPh>
    <rPh sb="9" eb="10">
      <t>ヨウ</t>
    </rPh>
    <phoneticPr fontId="9"/>
  </si>
  <si>
    <t>D</t>
    <phoneticPr fontId="29"/>
  </si>
  <si>
    <t>←一般社団法人環境共創イニシアチブ（SⅡ）</t>
    <phoneticPr fontId="29"/>
  </si>
  <si>
    <t>上記型番が一般社団法人環境共創イニシアチブ（SⅡ）により機器登録されているか（「家庭用」の場合のみ入力）https://sii.or.jp/zeh/battery/search</t>
    <rPh sb="40" eb="43">
      <t>カテイヨウ</t>
    </rPh>
    <rPh sb="45" eb="47">
      <t>バアイ</t>
    </rPh>
    <rPh sb="49" eb="51">
      <t>ニュウリョク</t>
    </rPh>
    <phoneticPr fontId="9"/>
  </si>
  <si>
    <t>E</t>
    <phoneticPr fontId="29"/>
  </si>
  <si>
    <t>種類</t>
  </si>
  <si>
    <t>公称電圧（V)</t>
  </si>
  <si>
    <t>火災予防条例の規制を受ける4800Ah・セル以上の蓄電池の容量（ｋWｈ）</t>
    <phoneticPr fontId="29"/>
  </si>
  <si>
    <t>蓄電池の定格容量×63,000円/kWh</t>
    <rPh sb="0" eb="3">
      <t>チクデンチ</t>
    </rPh>
    <rPh sb="4" eb="6">
      <t>テイカク</t>
    </rPh>
    <rPh sb="6" eb="8">
      <t>ヨウリョウ</t>
    </rPh>
    <rPh sb="15" eb="16">
      <t>エン</t>
    </rPh>
    <phoneticPr fontId="9"/>
  </si>
  <si>
    <t>円(B*51,000)</t>
    <rPh sb="0" eb="1">
      <t>エン</t>
    </rPh>
    <phoneticPr fontId="29"/>
  </si>
  <si>
    <t>鉛蓄電池</t>
  </si>
  <si>
    <t>家庭用</t>
    <rPh sb="0" eb="3">
      <t>カテイヨウ</t>
    </rPh>
    <phoneticPr fontId="29"/>
  </si>
  <si>
    <r>
      <t>蓄電池の設備費</t>
    </r>
    <r>
      <rPr>
        <b/>
        <sz val="10"/>
        <color rgb="FFFF0000"/>
        <rFont val="ＭＳ Ｐゴシック"/>
        <family val="3"/>
        <charset val="128"/>
      </rPr>
      <t>（税抜）</t>
    </r>
    <r>
      <rPr>
        <sz val="10"/>
        <rFont val="ＭＳ Ｐゴシック"/>
        <family val="3"/>
        <charset val="128"/>
      </rPr>
      <t xml:space="preserve">
　　・設備費
　　・附属設備費
　　・その他設備費</t>
    </r>
    <rPh sb="0" eb="3">
      <t>チクデンチ</t>
    </rPh>
    <rPh sb="4" eb="7">
      <t>セツビヒ</t>
    </rPh>
    <rPh sb="8" eb="9">
      <t>ゼイ</t>
    </rPh>
    <rPh sb="9" eb="10">
      <t>ヌ</t>
    </rPh>
    <phoneticPr fontId="29"/>
  </si>
  <si>
    <t>円</t>
    <rPh sb="0" eb="1">
      <t>エン</t>
    </rPh>
    <phoneticPr fontId="9"/>
  </si>
  <si>
    <t>←必要な項目が入力されており補助要件を満たしている場合に"○"と表示される。"○"が表示されない場合、設備の見直し等を行うこと</t>
    <phoneticPr fontId="48"/>
  </si>
  <si>
    <t>アルカリ蓄電池</t>
  </si>
  <si>
    <t>業務用</t>
    <rPh sb="0" eb="3">
      <t>ギョウムヨウ</t>
    </rPh>
    <phoneticPr fontId="29"/>
  </si>
  <si>
    <r>
      <t>蓄電池の設置工事費</t>
    </r>
    <r>
      <rPr>
        <b/>
        <sz val="10"/>
        <color rgb="FFFF0000"/>
        <rFont val="ＭＳ Ｐゴシック"/>
        <family val="3"/>
        <charset val="128"/>
      </rPr>
      <t>（税抜）</t>
    </r>
    <r>
      <rPr>
        <sz val="10"/>
        <rFont val="ＭＳ Ｐゴシック"/>
        <family val="3"/>
        <charset val="128"/>
      </rPr>
      <t xml:space="preserve">
　　・設計費
　　・工事費
　　・諸経費</t>
    </r>
    <rPh sb="0" eb="3">
      <t>チクデンチ</t>
    </rPh>
    <rPh sb="4" eb="6">
      <t>セッチ</t>
    </rPh>
    <rPh sb="6" eb="8">
      <t>コウジ</t>
    </rPh>
    <phoneticPr fontId="29"/>
  </si>
  <si>
    <t>ニッケル水素蓄電池</t>
  </si>
  <si>
    <t>蓄電池の補助対象費用（税抜）</t>
    <rPh sb="0" eb="3">
      <t>チクデンチ</t>
    </rPh>
    <rPh sb="4" eb="6">
      <t>ホジョ</t>
    </rPh>
    <rPh sb="6" eb="8">
      <t>タイショウ</t>
    </rPh>
    <rPh sb="8" eb="10">
      <t>ヒヨウ</t>
    </rPh>
    <rPh sb="11" eb="13">
      <t>ゼイヌキ</t>
    </rPh>
    <phoneticPr fontId="9"/>
  </si>
  <si>
    <t>リチウムイオン蓄電池</t>
  </si>
  <si>
    <t>蓄電池の補助対象費用（税抜）×1/3
（小数点以下切捨）</t>
    <rPh sb="0" eb="3">
      <t>チクデンチ</t>
    </rPh>
    <rPh sb="4" eb="6">
      <t>ホジョ</t>
    </rPh>
    <rPh sb="6" eb="8">
      <t>タイショウ</t>
    </rPh>
    <rPh sb="8" eb="10">
      <t>ヒヨウ</t>
    </rPh>
    <rPh sb="11" eb="13">
      <t>ゼイヌキ</t>
    </rPh>
    <phoneticPr fontId="9"/>
  </si>
  <si>
    <t>【補助対象経費判定】</t>
    <phoneticPr fontId="29"/>
  </si>
  <si>
    <t>NAS電池</t>
  </si>
  <si>
    <t>蓄電池1kWhあたりの補助対象費用
（費用効率性）</t>
    <rPh sb="0" eb="3">
      <t>チクデンチ</t>
    </rPh>
    <rPh sb="11" eb="13">
      <t>ホジョ</t>
    </rPh>
    <rPh sb="13" eb="15">
      <t>タイショウ</t>
    </rPh>
    <rPh sb="15" eb="17">
      <t>ヒヨウ</t>
    </rPh>
    <rPh sb="19" eb="21">
      <t>ヒヨウ</t>
    </rPh>
    <rPh sb="21" eb="24">
      <t>コウリツセイ</t>
    </rPh>
    <phoneticPr fontId="9"/>
  </si>
  <si>
    <t>リン酸鉄リチウムイオン電池</t>
  </si>
  <si>
    <t>３　自家消費率（太陽光発電設備の補助を申請する場合のみ入力）</t>
    <rPh sb="2" eb="4">
      <t>ジカ</t>
    </rPh>
    <rPh sb="4" eb="6">
      <t>ショウヒ</t>
    </rPh>
    <rPh sb="6" eb="7">
      <t>リツ</t>
    </rPh>
    <rPh sb="8" eb="15">
      <t>タイヨウコウハツデンセツビ</t>
    </rPh>
    <rPh sb="16" eb="18">
      <t>ホジョ</t>
    </rPh>
    <rPh sb="19" eb="21">
      <t>シンセイ</t>
    </rPh>
    <rPh sb="23" eb="25">
      <t>バアイ</t>
    </rPh>
    <rPh sb="27" eb="29">
      <t>ニュウリョク</t>
    </rPh>
    <phoneticPr fontId="29"/>
  </si>
  <si>
    <t>年間想定自家消費電力量
※太陽光発電設備の電気を蓄電池に蓄え、夜間等に使用する場合はその分の電力量も自家消費電力量に含めます。</t>
    <rPh sb="0" eb="2">
      <t>ネンカン</t>
    </rPh>
    <rPh sb="2" eb="4">
      <t>ソウテイ</t>
    </rPh>
    <rPh sb="4" eb="6">
      <t>ジカ</t>
    </rPh>
    <rPh sb="6" eb="8">
      <t>ショウヒ</t>
    </rPh>
    <rPh sb="8" eb="10">
      <t>デンリョク</t>
    </rPh>
    <rPh sb="10" eb="11">
      <t>リョウ</t>
    </rPh>
    <phoneticPr fontId="9"/>
  </si>
  <si>
    <t>kWh</t>
  </si>
  <si>
    <t>【自家消費率判定】</t>
    <rPh sb="1" eb="3">
      <t>ジカ</t>
    </rPh>
    <rPh sb="3" eb="5">
      <t>ショウヒ</t>
    </rPh>
    <rPh sb="5" eb="6">
      <t>リツ</t>
    </rPh>
    <phoneticPr fontId="29"/>
  </si>
  <si>
    <t>年間想定発電量</t>
    <rPh sb="0" eb="2">
      <t>ネンカン</t>
    </rPh>
    <rPh sb="2" eb="4">
      <t>ソウテイ</t>
    </rPh>
    <rPh sb="4" eb="6">
      <t>ハツデン</t>
    </rPh>
    <rPh sb="6" eb="7">
      <t>リョウ</t>
    </rPh>
    <phoneticPr fontId="9"/>
  </si>
  <si>
    <t>←自家消費率が５０％以上となる場合に"○"と表示される。"○"が表示されない場合、設備の見直し等を行うこと</t>
    <rPh sb="1" eb="3">
      <t>ジカ</t>
    </rPh>
    <rPh sb="3" eb="5">
      <t>ショウヒ</t>
    </rPh>
    <rPh sb="5" eb="6">
      <t>リツ</t>
    </rPh>
    <rPh sb="10" eb="12">
      <t>イジョウ</t>
    </rPh>
    <phoneticPr fontId="48"/>
  </si>
  <si>
    <t>自家消費率</t>
    <rPh sb="0" eb="2">
      <t>ジカ</t>
    </rPh>
    <rPh sb="2" eb="4">
      <t>ショウヒ</t>
    </rPh>
    <rPh sb="4" eb="5">
      <t>リツ</t>
    </rPh>
    <phoneticPr fontId="9"/>
  </si>
  <si>
    <t>%（A÷B×100）</t>
    <phoneticPr fontId="29"/>
  </si>
  <si>
    <t>４　補助金交付申請額合計</t>
    <rPh sb="2" eb="4">
      <t>ホジョ</t>
    </rPh>
    <rPh sb="5" eb="7">
      <t>コウフ</t>
    </rPh>
    <rPh sb="7" eb="9">
      <t>シンセイ</t>
    </rPh>
    <rPh sb="9" eb="10">
      <t>ガク</t>
    </rPh>
    <rPh sb="10" eb="12">
      <t>ゴウケイ</t>
    </rPh>
    <phoneticPr fontId="29"/>
  </si>
  <si>
    <t>太陽光発電設備の補助交付申請額（再掲）</t>
    <rPh sb="0" eb="3">
      <t>タイヨウコウ</t>
    </rPh>
    <rPh sb="3" eb="5">
      <t>ハツデン</t>
    </rPh>
    <rPh sb="5" eb="7">
      <t>セツビ</t>
    </rPh>
    <rPh sb="8" eb="10">
      <t>ホジョ</t>
    </rPh>
    <rPh sb="10" eb="12">
      <t>コウフ</t>
    </rPh>
    <rPh sb="12" eb="14">
      <t>シンセイ</t>
    </rPh>
    <rPh sb="14" eb="15">
      <t>ガク</t>
    </rPh>
    <rPh sb="16" eb="18">
      <t>サイケイ</t>
    </rPh>
    <phoneticPr fontId="29"/>
  </si>
  <si>
    <t>蓄電池の補助交付申請額（再掲）</t>
    <rPh sb="0" eb="3">
      <t>チクデンチ</t>
    </rPh>
    <rPh sb="4" eb="6">
      <t>ホジョ</t>
    </rPh>
    <rPh sb="6" eb="8">
      <t>コウフ</t>
    </rPh>
    <rPh sb="8" eb="10">
      <t>シンセイ</t>
    </rPh>
    <rPh sb="10" eb="11">
      <t>ガク</t>
    </rPh>
    <rPh sb="12" eb="14">
      <t>サイケイ</t>
    </rPh>
    <phoneticPr fontId="29"/>
  </si>
  <si>
    <t>補助交付申請額合計</t>
    <rPh sb="0" eb="2">
      <t>ホジョ</t>
    </rPh>
    <rPh sb="2" eb="4">
      <t>コウフ</t>
    </rPh>
    <rPh sb="4" eb="6">
      <t>シンセイ</t>
    </rPh>
    <rPh sb="6" eb="7">
      <t>ガク</t>
    </rPh>
    <rPh sb="7" eb="9">
      <t>ゴウケイ</t>
    </rPh>
    <phoneticPr fontId="29"/>
  </si>
  <si>
    <t>円（A+B)</t>
    <rPh sb="0" eb="1">
      <t>エン</t>
    </rPh>
    <phoneticPr fontId="9"/>
  </si>
  <si>
    <t>C</t>
    <phoneticPr fontId="29"/>
  </si>
  <si>
    <t>ガス従来型給湯機</t>
  </si>
  <si>
    <t>ガス潜熱回収型給湯機（エコジョーズ）</t>
  </si>
  <si>
    <t>石油従来型給湯機</t>
  </si>
  <si>
    <t>石油潜熱回収型給湯機</t>
  </si>
  <si>
    <t>電気ヒーター給湯機</t>
  </si>
  <si>
    <t>電気ヒートポンプ給湯機（CO2冷媒）（太陽熱利用設備を使用しないもの）（エコキュート）</t>
    <phoneticPr fontId="29"/>
  </si>
  <si>
    <t>電気ヒートポンプ・ガス瞬間式併用型給湯機（ハイブリッド）</t>
  </si>
  <si>
    <t>ガス従来型給湯温水暖房機</t>
  </si>
  <si>
    <t>ガス潜熱回収型給湯温水暖房機</t>
  </si>
  <si>
    <t>石油従来型給湯温水暖房機</t>
  </si>
  <si>
    <t>石油潜熱回収型給湯温水暖房機</t>
  </si>
  <si>
    <t>電気ヒーター給湯温水暖房機</t>
  </si>
  <si>
    <t>電気ヒートポンプ・ガス瞬間式併用型給湯温水暖房機（暖房部：電気ヒートポンプ・ガス | 給湯部：ガス）</t>
  </si>
  <si>
    <t>電気ヒートポンプ・ガス瞬間式併用型給湯温水暖房機（暖房部：電気ヒートポンプ・ガス | 給湯部：電気ヒートポンプ・ガス）</t>
  </si>
  <si>
    <t>電気ヒートポンプ・ガス瞬間式併用型給湯温水暖房機（暖房部：ガス | 給湯部：電気ヒートポンプ・ガス）</t>
  </si>
  <si>
    <t>河内長野市長　あて</t>
    <rPh sb="0" eb="4">
      <t>カワチナガノ</t>
    </rPh>
    <rPh sb="4" eb="6">
      <t>シチョウ</t>
    </rPh>
    <phoneticPr fontId="9"/>
  </si>
  <si>
    <t>　５　年間想定自家消費電力量</t>
    <rPh sb="3" eb="5">
      <t>ネンカン</t>
    </rPh>
    <rPh sb="5" eb="7">
      <t>ソウテイ</t>
    </rPh>
    <rPh sb="7" eb="9">
      <t>ジカ</t>
    </rPh>
    <rPh sb="9" eb="11">
      <t>ショウヒ</t>
    </rPh>
    <rPh sb="11" eb="13">
      <t>デンリョク</t>
    </rPh>
    <rPh sb="13" eb="14">
      <t>リョウ</t>
    </rPh>
    <phoneticPr fontId="9"/>
  </si>
  <si>
    <t>年間想定自家消費電力量</t>
    <rPh sb="0" eb="2">
      <t>ネンカン</t>
    </rPh>
    <rPh sb="2" eb="4">
      <t>ソウテイ</t>
    </rPh>
    <rPh sb="4" eb="6">
      <t>ジカ</t>
    </rPh>
    <rPh sb="6" eb="8">
      <t>ショウヒ</t>
    </rPh>
    <rPh sb="8" eb="10">
      <t>デンリョク</t>
    </rPh>
    <rPh sb="10" eb="11">
      <t>リョウ</t>
    </rPh>
    <phoneticPr fontId="9"/>
  </si>
  <si>
    <t>kWh</t>
    <phoneticPr fontId="9"/>
  </si>
  <si>
    <t>←太陽光発電設備の電気を蓄電池に蓄え、夜間等に使用する場合はその分の電力量も自家消費電力量に含めます。</t>
    <phoneticPr fontId="9"/>
  </si>
  <si>
    <t>６　５の年間想定自家消費電力量の算定根拠</t>
    <rPh sb="4" eb="6">
      <t>ネンカン</t>
    </rPh>
    <rPh sb="6" eb="8">
      <t>ソウテイ</t>
    </rPh>
    <rPh sb="8" eb="10">
      <t>ジカ</t>
    </rPh>
    <rPh sb="10" eb="12">
      <t>ショウヒ</t>
    </rPh>
    <rPh sb="12" eb="14">
      <t>デンリョク</t>
    </rPh>
    <rPh sb="14" eb="15">
      <t>リョウ</t>
    </rPh>
    <rPh sb="16" eb="18">
      <t>サンテイ</t>
    </rPh>
    <rPh sb="18" eb="20">
      <t>コンキョ</t>
    </rPh>
    <phoneticPr fontId="9"/>
  </si>
  <si>
    <t xml:space="preserve">
</t>
    <phoneticPr fontId="9"/>
  </si>
  <si>
    <t>　７　年間想定発電量</t>
    <rPh sb="3" eb="5">
      <t>ネンカン</t>
    </rPh>
    <rPh sb="5" eb="7">
      <t>ソウテイ</t>
    </rPh>
    <rPh sb="7" eb="9">
      <t>ハツデン</t>
    </rPh>
    <rPh sb="9" eb="10">
      <t>リョウ</t>
    </rPh>
    <phoneticPr fontId="9"/>
  </si>
  <si>
    <t>８　７の年間想定発電量の算定根拠</t>
    <rPh sb="4" eb="6">
      <t>ネンカン</t>
    </rPh>
    <rPh sb="6" eb="8">
      <t>ソウテイ</t>
    </rPh>
    <rPh sb="8" eb="10">
      <t>ハツデン</t>
    </rPh>
    <rPh sb="10" eb="11">
      <t>リョウ</t>
    </rPh>
    <rPh sb="12" eb="14">
      <t>サンテイ</t>
    </rPh>
    <rPh sb="14" eb="16">
      <t>コンキョ</t>
    </rPh>
    <phoneticPr fontId="9"/>
  </si>
  <si>
    <t>担当者氏名</t>
    <rPh sb="0" eb="3">
      <t>タントウシャ</t>
    </rPh>
    <rPh sb="3" eb="5">
      <t>シメイ</t>
    </rPh>
    <phoneticPr fontId="9"/>
  </si>
  <si>
    <t>連絡先</t>
    <rPh sb="0" eb="3">
      <t>レンラクサキ</t>
    </rPh>
    <phoneticPr fontId="9"/>
  </si>
  <si>
    <t>PPA事業の契約期間（予定）</t>
    <rPh sb="3" eb="5">
      <t>ジギョウ</t>
    </rPh>
    <rPh sb="6" eb="8">
      <t>ケイヤク</t>
    </rPh>
    <rPh sb="8" eb="10">
      <t>キカン</t>
    </rPh>
    <rPh sb="11" eb="13">
      <t>ヨテイ</t>
    </rPh>
    <phoneticPr fontId="9"/>
  </si>
  <si>
    <t>リース契約の契約期間（予定）</t>
    <rPh sb="3" eb="5">
      <t>ケイヤク</t>
    </rPh>
    <rPh sb="6" eb="8">
      <t>ケイヤク</t>
    </rPh>
    <rPh sb="8" eb="10">
      <t>キカン</t>
    </rPh>
    <rPh sb="11" eb="13">
      <t>ヨテイ</t>
    </rPh>
    <phoneticPr fontId="9"/>
  </si>
  <si>
    <t>円/kWh以下</t>
    <rPh sb="0" eb="1">
      <t>エン</t>
    </rPh>
    <rPh sb="5" eb="7">
      <t>イカ</t>
    </rPh>
    <phoneticPr fontId="29"/>
  </si>
  <si>
    <r>
      <t>対象外経費</t>
    </r>
    <r>
      <rPr>
        <b/>
        <sz val="10"/>
        <color rgb="FFFF0000"/>
        <rFont val="ＭＳ Ｐゴシック"/>
        <family val="3"/>
        <charset val="128"/>
      </rPr>
      <t xml:space="preserve">（税抜）
</t>
    </r>
    <r>
      <rPr>
        <sz val="10"/>
        <rFont val="ＭＳ Ｐゴシック"/>
        <family val="3"/>
        <charset val="128"/>
      </rPr>
      <t>　・季節機器の撤去に係る費用（撤去した機器等の処理費を含む）</t>
    </r>
    <rPh sb="0" eb="3">
      <t>タイショウガイ</t>
    </rPh>
    <rPh sb="3" eb="5">
      <t>ケイヒ</t>
    </rPh>
    <rPh sb="6" eb="8">
      <t>ゼイヌキ</t>
    </rPh>
    <rPh sb="12" eb="14">
      <t>キセツ</t>
    </rPh>
    <rPh sb="14" eb="16">
      <t>キキ</t>
    </rPh>
    <rPh sb="17" eb="19">
      <t>テッキョ</t>
    </rPh>
    <rPh sb="20" eb="21">
      <t>カカ</t>
    </rPh>
    <rPh sb="22" eb="24">
      <t>ヒヨウ</t>
    </rPh>
    <rPh sb="25" eb="27">
      <t>テッキョ</t>
    </rPh>
    <rPh sb="29" eb="31">
      <t>キキ</t>
    </rPh>
    <rPh sb="31" eb="32">
      <t>トウ</t>
    </rPh>
    <rPh sb="33" eb="35">
      <t>ショリ</t>
    </rPh>
    <rPh sb="35" eb="36">
      <t>ヒ</t>
    </rPh>
    <rPh sb="37" eb="38">
      <t>フク</t>
    </rPh>
    <phoneticPr fontId="25"/>
  </si>
  <si>
    <t>H</t>
    <phoneticPr fontId="9"/>
  </si>
  <si>
    <t>I</t>
    <phoneticPr fontId="9"/>
  </si>
  <si>
    <t>J</t>
    <phoneticPr fontId="29"/>
  </si>
  <si>
    <t>K</t>
    <phoneticPr fontId="29"/>
  </si>
  <si>
    <t>円</t>
    <rPh sb="0" eb="1">
      <t>エン</t>
    </rPh>
    <phoneticPr fontId="9"/>
  </si>
  <si>
    <r>
      <t xml:space="preserve">太陽光発電設備の補助交付申請額
</t>
    </r>
    <r>
      <rPr>
        <sz val="8"/>
        <rFont val="ＭＳ Ｐゴシック"/>
        <family val="3"/>
        <charset val="128"/>
      </rPr>
      <t>（発電出力に１kW当たり5万円を乗じて得た額と補助対象費用のいずれか小さい額(千円未満切り捨て)、1,000万円上限）</t>
    </r>
    <rPh sb="0" eb="3">
      <t>タイヨウコウ</t>
    </rPh>
    <rPh sb="3" eb="5">
      <t>ハツデン</t>
    </rPh>
    <rPh sb="5" eb="7">
      <t>セツビ</t>
    </rPh>
    <rPh sb="8" eb="10">
      <t>ホジョ</t>
    </rPh>
    <rPh sb="10" eb="12">
      <t>コウフ</t>
    </rPh>
    <rPh sb="12" eb="14">
      <t>シンセイ</t>
    </rPh>
    <rPh sb="14" eb="15">
      <t>ガク</t>
    </rPh>
    <rPh sb="39" eb="41">
      <t>ホジョ</t>
    </rPh>
    <rPh sb="41" eb="43">
      <t>タイショウ</t>
    </rPh>
    <rPh sb="43" eb="45">
      <t>ヒヨウ</t>
    </rPh>
    <rPh sb="50" eb="51">
      <t>チイ</t>
    </rPh>
    <rPh sb="53" eb="54">
      <t>ガク</t>
    </rPh>
    <rPh sb="55" eb="57">
      <t>センエン</t>
    </rPh>
    <rPh sb="57" eb="59">
      <t>ミマン</t>
    </rPh>
    <rPh sb="59" eb="60">
      <t>キ</t>
    </rPh>
    <rPh sb="61" eb="62">
      <t>ス</t>
    </rPh>
    <rPh sb="70" eb="72">
      <t>マンエン</t>
    </rPh>
    <rPh sb="72" eb="74">
      <t>ジョウゲン</t>
    </rPh>
    <phoneticPr fontId="29"/>
  </si>
  <si>
    <t>円（F＋G - I)</t>
    <rPh sb="0" eb="1">
      <t>エン</t>
    </rPh>
    <phoneticPr fontId="29"/>
  </si>
  <si>
    <t>円（ H + I ）</t>
    <rPh sb="0" eb="1">
      <t>エン</t>
    </rPh>
    <phoneticPr fontId="9"/>
  </si>
  <si>
    <t>円（H + I-K）</t>
    <rPh sb="0" eb="1">
      <t>エン</t>
    </rPh>
    <phoneticPr fontId="9"/>
  </si>
  <si>
    <t>J</t>
    <phoneticPr fontId="9"/>
  </si>
  <si>
    <t>K</t>
    <phoneticPr fontId="9"/>
  </si>
  <si>
    <t>L</t>
    <phoneticPr fontId="29"/>
  </si>
  <si>
    <t>M</t>
    <phoneticPr fontId="29"/>
  </si>
  <si>
    <t>N</t>
    <phoneticPr fontId="29"/>
  </si>
  <si>
    <t>O</t>
    <phoneticPr fontId="48"/>
  </si>
  <si>
    <t>円（L*1/3）</t>
    <rPh sb="0" eb="1">
      <t>エン</t>
    </rPh>
    <phoneticPr fontId="29"/>
  </si>
  <si>
    <t>太陽光発電設備を導入した補助対象施設に太陽光発電設備からの電気が供給される場合、その供給される電気には環境価値が伴っており、登録事業者が環境価値を取得しません。</t>
    <rPh sb="0" eb="3">
      <t>タイヨウコウ</t>
    </rPh>
    <rPh sb="3" eb="5">
      <t>ハツデン</t>
    </rPh>
    <rPh sb="5" eb="7">
      <t>セツビ</t>
    </rPh>
    <rPh sb="8" eb="10">
      <t>ドウニュウ</t>
    </rPh>
    <rPh sb="12" eb="14">
      <t>ホジョ</t>
    </rPh>
    <rPh sb="14" eb="16">
      <t>タイショウ</t>
    </rPh>
    <rPh sb="16" eb="18">
      <t>シセツ</t>
    </rPh>
    <rPh sb="19" eb="22">
      <t>タイヨウコウ</t>
    </rPh>
    <rPh sb="22" eb="24">
      <t>ハツデン</t>
    </rPh>
    <rPh sb="24" eb="26">
      <t>セツビ</t>
    </rPh>
    <rPh sb="29" eb="31">
      <t>デンキ</t>
    </rPh>
    <rPh sb="32" eb="34">
      <t>キョウキュウ</t>
    </rPh>
    <rPh sb="37" eb="39">
      <t>バアイ</t>
    </rPh>
    <rPh sb="42" eb="44">
      <t>キョウキュウ</t>
    </rPh>
    <rPh sb="47" eb="49">
      <t>デンキ</t>
    </rPh>
    <rPh sb="51" eb="53">
      <t>カンキョウ</t>
    </rPh>
    <rPh sb="53" eb="55">
      <t>カチ</t>
    </rPh>
    <rPh sb="56" eb="57">
      <t>トモナ</t>
    </rPh>
    <rPh sb="62" eb="64">
      <t>トウロク</t>
    </rPh>
    <rPh sb="64" eb="67">
      <t>ジギョウシャ</t>
    </rPh>
    <rPh sb="68" eb="70">
      <t>カンキョウ</t>
    </rPh>
    <rPh sb="70" eb="72">
      <t>カチ</t>
    </rPh>
    <rPh sb="73" eb="75">
      <t>シュトク</t>
    </rPh>
    <phoneticPr fontId="9"/>
  </si>
  <si>
    <t>太陽光発電設備の設置にあたっては、再生可能エネルギー電気の利用の促進に関する特別措置法（平成２３年法律第１０８号）に基づく「事業計画策定ガイドライン（太陽光発電）」（資源エネルギー庁）に定める遵守事項等（ただし、専らFIT の認定を受けた者に対するものを除く。）に準拠して実施します。</t>
    <phoneticPr fontId="9"/>
  </si>
  <si>
    <t>太陽光発電設備等の利用状況（設置状況、自家消費率等）について、対象機器の法定耐用年数（太陽光発電設備１７年、蓄電池６年）の期間が経過する年度まで、資料を整備及び保管し、市長の求めに応じて報告できます。</t>
    <rPh sb="0" eb="3">
      <t>タイヨウコウ</t>
    </rPh>
    <rPh sb="3" eb="5">
      <t>ハツデン</t>
    </rPh>
    <rPh sb="5" eb="7">
      <t>セツビ</t>
    </rPh>
    <rPh sb="7" eb="8">
      <t>トウ</t>
    </rPh>
    <rPh sb="9" eb="11">
      <t>リヨウ</t>
    </rPh>
    <rPh sb="11" eb="13">
      <t>ジョウキョウ</t>
    </rPh>
    <rPh sb="14" eb="16">
      <t>セッチ</t>
    </rPh>
    <rPh sb="16" eb="18">
      <t>ジョウキョウ</t>
    </rPh>
    <rPh sb="19" eb="21">
      <t>ジカ</t>
    </rPh>
    <rPh sb="21" eb="23">
      <t>ショウヒ</t>
    </rPh>
    <rPh sb="23" eb="24">
      <t>リツ</t>
    </rPh>
    <rPh sb="24" eb="25">
      <t>トウ</t>
    </rPh>
    <rPh sb="31" eb="33">
      <t>タイショウ</t>
    </rPh>
    <rPh sb="33" eb="35">
      <t>キキ</t>
    </rPh>
    <rPh sb="36" eb="38">
      <t>ホウテイ</t>
    </rPh>
    <rPh sb="38" eb="40">
      <t>タイヨウ</t>
    </rPh>
    <rPh sb="40" eb="42">
      <t>ネンスウ</t>
    </rPh>
    <rPh sb="43" eb="50">
      <t>タイヨウコウハツデンセツビ</t>
    </rPh>
    <rPh sb="52" eb="53">
      <t>ネン</t>
    </rPh>
    <rPh sb="54" eb="57">
      <t>チクデンチ</t>
    </rPh>
    <rPh sb="58" eb="59">
      <t>ネン</t>
    </rPh>
    <rPh sb="61" eb="63">
      <t>キカン</t>
    </rPh>
    <rPh sb="64" eb="66">
      <t>ケイカ</t>
    </rPh>
    <rPh sb="68" eb="70">
      <t>ネンド</t>
    </rPh>
    <rPh sb="73" eb="75">
      <t>シリョウ</t>
    </rPh>
    <rPh sb="76" eb="78">
      <t>セイビ</t>
    </rPh>
    <rPh sb="78" eb="79">
      <t>オヨ</t>
    </rPh>
    <rPh sb="80" eb="82">
      <t>ホカン</t>
    </rPh>
    <rPh sb="84" eb="86">
      <t>シチョウ</t>
    </rPh>
    <rPh sb="87" eb="88">
      <t>モト</t>
    </rPh>
    <rPh sb="90" eb="91">
      <t>オウ</t>
    </rPh>
    <rPh sb="93" eb="95">
      <t>ホウコク</t>
    </rPh>
    <phoneticPr fontId="9"/>
  </si>
  <si>
    <t>導入する蓄電池は原則として再エネ発電設備によって発電した電気を蓄電するものであり、 平時において充放電を繰り返すことを前提とした設備です。
（注：市補助金の申請に際して電気系統図の提出を求めることがあります。）</t>
    <rPh sb="0" eb="2">
      <t>ドウニュウ</t>
    </rPh>
    <rPh sb="4" eb="7">
      <t>チクデンチ</t>
    </rPh>
    <rPh sb="71" eb="72">
      <t>チュウ</t>
    </rPh>
    <rPh sb="73" eb="74">
      <t>シ</t>
    </rPh>
    <rPh sb="74" eb="77">
      <t>ホジョキン</t>
    </rPh>
    <rPh sb="78" eb="80">
      <t>シンセイ</t>
    </rPh>
    <rPh sb="81" eb="82">
      <t>サイ</t>
    </rPh>
    <rPh sb="84" eb="86">
      <t>デンキ</t>
    </rPh>
    <rPh sb="86" eb="88">
      <t>ケイトウ</t>
    </rPh>
    <rPh sb="88" eb="89">
      <t>ズ</t>
    </rPh>
    <rPh sb="90" eb="92">
      <t>テイシュツ</t>
    </rPh>
    <rPh sb="93" eb="94">
      <t>モト</t>
    </rPh>
    <phoneticPr fontId="9"/>
  </si>
  <si>
    <t>太陽光発電システムが故障した場合に、サービス期間中は速やかに交換又は修理を行います。</t>
    <phoneticPr fontId="9"/>
  </si>
  <si>
    <t>費用合計（税抜）</t>
    <rPh sb="0" eb="2">
      <t>ヒヨウ</t>
    </rPh>
    <rPh sb="2" eb="4">
      <t>ゴウケイ</t>
    </rPh>
    <phoneticPr fontId="25"/>
  </si>
  <si>
    <t>設置する太陽光発電設備を構成するモジュールについては、国際電気標準会議（ＩＥＣ）のＩＥＣＥＥ-ＰＶ-ＦＣＳ制度に加盟する海外認証機関又はＩＥＣＥＥ-ＣＢ認証機関による太陽電池モジュール認証を受けています。</t>
    <phoneticPr fontId="9"/>
  </si>
  <si>
    <t>設置する太陽光発電設備のメーカーについては、国内企業であるか、または当該メーカーの日本法人が存在する国外企業です。</t>
    <rPh sb="22" eb="24">
      <t>コクナイ</t>
    </rPh>
    <rPh sb="24" eb="26">
      <t>キギョウ</t>
    </rPh>
    <rPh sb="34" eb="36">
      <t>トウガイ</t>
    </rPh>
    <rPh sb="46" eb="48">
      <t>ソンザイ</t>
    </rPh>
    <phoneticPr fontId="9"/>
  </si>
  <si>
    <t>設置する太陽光発電設備又は当該設備の取付工事が原因で生じた身体障害及び財物損壊に係る賠償責任補償に加入しています。
※太陽光発電システムが原因の場合は、設備のメーカー等が補償する取り決めになっているか、取付工事が原因の場合は施工業者が保険会社等の一般的な保険商品等に加入している場合も可とします。</t>
    <rPh sb="0" eb="2">
      <t>セッチ</t>
    </rPh>
    <rPh sb="33" eb="34">
      <t>オヨ</t>
    </rPh>
    <rPh sb="40" eb="41">
      <t>カカ</t>
    </rPh>
    <rPh sb="49" eb="51">
      <t>カニュウ</t>
    </rPh>
    <rPh sb="83" eb="84">
      <t>トウ</t>
    </rPh>
    <phoneticPr fontId="9"/>
  </si>
  <si>
    <t>設置する太陽光発電設備は、法定耐用年数（17年間）の間、継続して市内において発電していると見込まれるものとします。また、蓄電池を設置する場合は、契約終了後も法定耐用年数（6年間）の間、継続して市内において設置されると見込まれるものとします。また、それらの期間が満了するまでの間、市の求めに応じて設備の設置状況等の調査に回答します。</t>
    <rPh sb="60" eb="63">
      <t>チクデンチ</t>
    </rPh>
    <rPh sb="64" eb="66">
      <t>セッチ</t>
    </rPh>
    <rPh sb="68" eb="70">
      <t>バアイ</t>
    </rPh>
    <rPh sb="72" eb="74">
      <t>ケイヤク</t>
    </rPh>
    <rPh sb="74" eb="76">
      <t>シュウリョウ</t>
    </rPh>
    <rPh sb="76" eb="77">
      <t>ゴ</t>
    </rPh>
    <rPh sb="78" eb="80">
      <t>ホウテイ</t>
    </rPh>
    <rPh sb="80" eb="82">
      <t>タイヨウ</t>
    </rPh>
    <rPh sb="82" eb="84">
      <t>ネンスウ</t>
    </rPh>
    <rPh sb="86" eb="88">
      <t>ネンカン</t>
    </rPh>
    <rPh sb="90" eb="91">
      <t>アイダ</t>
    </rPh>
    <rPh sb="92" eb="94">
      <t>ケイゾク</t>
    </rPh>
    <rPh sb="96" eb="98">
      <t>シナイ</t>
    </rPh>
    <rPh sb="102" eb="104">
      <t>セッチ</t>
    </rPh>
    <rPh sb="108" eb="110">
      <t>ミコ</t>
    </rPh>
    <rPh sb="127" eb="129">
      <t>キカン</t>
    </rPh>
    <rPh sb="130" eb="132">
      <t>マンリョウ</t>
    </rPh>
    <rPh sb="137" eb="138">
      <t>カン</t>
    </rPh>
    <rPh sb="139" eb="140">
      <t>シ</t>
    </rPh>
    <rPh sb="141" eb="142">
      <t>モト</t>
    </rPh>
    <rPh sb="144" eb="145">
      <t>オウ</t>
    </rPh>
    <rPh sb="147" eb="149">
      <t>セツビ</t>
    </rPh>
    <rPh sb="150" eb="152">
      <t>セッチ</t>
    </rPh>
    <rPh sb="152" eb="154">
      <t>ジョウキョウ</t>
    </rPh>
    <rPh sb="154" eb="155">
      <t>トウ</t>
    </rPh>
    <rPh sb="156" eb="158">
      <t>チョウサ</t>
    </rPh>
    <rPh sb="159" eb="161">
      <t>カイトウ</t>
    </rPh>
    <phoneticPr fontId="9"/>
  </si>
  <si>
    <t>導入する太陽光発電システムは未使用品です。また、停電時においても電力供給を継続する機能を有します。</t>
    <rPh sb="0" eb="2">
      <t>ドウニュウ</t>
    </rPh>
    <rPh sb="4" eb="7">
      <t>タイヨウコウ</t>
    </rPh>
    <rPh sb="7" eb="9">
      <t>ハツデン</t>
    </rPh>
    <rPh sb="14" eb="18">
      <t>ミシヨウヒン</t>
    </rPh>
    <rPh sb="24" eb="26">
      <t>テイデン</t>
    </rPh>
    <rPh sb="26" eb="27">
      <t>ジ</t>
    </rPh>
    <rPh sb="32" eb="34">
      <t>デンリョク</t>
    </rPh>
    <rPh sb="34" eb="36">
      <t>キョウキュウ</t>
    </rPh>
    <rPh sb="37" eb="39">
      <t>ケイゾク</t>
    </rPh>
    <rPh sb="41" eb="43">
      <t>キノウ</t>
    </rPh>
    <rPh sb="44" eb="45">
      <t>ユウ</t>
    </rPh>
    <phoneticPr fontId="9"/>
  </si>
  <si>
    <t>導入する蓄電池については大阪南消防組合火災予防条例（昭和38年条例第7号）で定める安全基準を遵守します。また、導入する蓄電池が家庭用（ 4,800Ah ・セル未満）の場合は「一般社団法人環境共創イニシアチブ（SⅡ）により機器登録されたものを用います。</t>
    <rPh sb="0" eb="2">
      <t>ドウニュウ</t>
    </rPh>
    <rPh sb="4" eb="7">
      <t>チクデンチ</t>
    </rPh>
    <rPh sb="12" eb="14">
      <t>オオサカ</t>
    </rPh>
    <rPh sb="14" eb="15">
      <t>ミナミ</t>
    </rPh>
    <rPh sb="15" eb="17">
      <t>ショウボウ</t>
    </rPh>
    <rPh sb="17" eb="19">
      <t>クミアイ</t>
    </rPh>
    <rPh sb="55" eb="57">
      <t>ドウニュウ</t>
    </rPh>
    <rPh sb="59" eb="62">
      <t>チクデンチ</t>
    </rPh>
    <rPh sb="120" eb="121">
      <t>モチ</t>
    </rPh>
    <phoneticPr fontId="9"/>
  </si>
  <si>
    <t>https://zehweb.jp/registration/battery/</t>
    <phoneticPr fontId="29"/>
  </si>
  <si>
    <t>　【費用効率性要件】
　家庭用（電気容量が4,800Ah・セル未満）⇒12.5万円/kWh（工事費込み・税抜き）以下</t>
    <rPh sb="2" eb="4">
      <t>ヒヨウ</t>
    </rPh>
    <rPh sb="4" eb="7">
      <t>コウリツセイ</t>
    </rPh>
    <rPh sb="7" eb="9">
      <t>ヨウケン</t>
    </rPh>
    <rPh sb="58" eb="60">
      <t>イカ</t>
    </rPh>
    <phoneticPr fontId="48"/>
  </si>
  <si>
    <t>　業務用（電気容量が4,800Ah・セル以上）⇒11.9万円/kWh（工事費込み・税抜き）以下</t>
    <rPh sb="1" eb="3">
      <t>ギョウム</t>
    </rPh>
    <rPh sb="3" eb="4">
      <t>ヨウ</t>
    </rPh>
    <rPh sb="20" eb="22">
      <t>イジョウ</t>
    </rPh>
    <rPh sb="45" eb="47">
      <t>イカ</t>
    </rPh>
    <phoneticPr fontId="48"/>
  </si>
  <si>
    <t>1kWhあたりの費用効率性の基準
（家庭用（電気容量が4,800Ah・セル未満）⇒12.5万円/kWh以下・事業用（電気容量が4,800Ah・セル以上）⇒11.9 万円/kWh以下）　それぞれ努めなければならない。</t>
    <rPh sb="8" eb="10">
      <t>ヒヨウ</t>
    </rPh>
    <rPh sb="10" eb="13">
      <t>コウリツセイ</t>
    </rPh>
    <rPh sb="14" eb="16">
      <t>キジュン</t>
    </rPh>
    <rPh sb="96" eb="97">
      <t>ツト</t>
    </rPh>
    <phoneticPr fontId="9"/>
  </si>
  <si>
    <r>
      <t xml:space="preserve">円/kWh（L÷B）
</t>
    </r>
    <r>
      <rPr>
        <b/>
        <sz val="9"/>
        <color rgb="FFFF0000"/>
        <rFont val="ＭＳ Ｐゴシック"/>
        <family val="3"/>
        <charset val="128"/>
      </rPr>
      <t>※F以下となるように努めなければならない。</t>
    </r>
    <rPh sb="13" eb="15">
      <t>イカ</t>
    </rPh>
    <rPh sb="21" eb="22">
      <t>ツト</t>
    </rPh>
    <phoneticPr fontId="29"/>
  </si>
  <si>
    <t>容量あたりの価格が次に掲げる金額以下の蓄電システムとなるよう努めました。
ア　家庭用（ 4,800Ah ・セル未満）の場合 12.5 万円 /kWh （工事費込み・税抜き）
イ　業務用 （4,800Ah ・セル以上）の場合 11.9 万円 /kWh （工事費込み・税抜き）</t>
    <rPh sb="30" eb="31">
      <t>ツト</t>
    </rPh>
    <phoneticPr fontId="9"/>
  </si>
  <si>
    <t xml:space="preserve">(1) 法人（法人税法（昭和４０年法律第３４号）第２条第５号に規定する公共法人を除く。）であること。
(2) 地方自治法施行令（昭和２２年政令第１６号）第１６７条の４第１項に規定する者又は同条第２項各号に規定する者でないこと。
(3) 直近３年度において、国税、都道府県税又は市町村税を滞納していないこと。
(4) 代表者が破産者で復権を得ていない団体でないこと。
(5) 会社更生法（平成１４年法律第１５４号）に基づき更生手続開始の申立てがなされていないこと。
(6) 民事再生法（平成１１年法律第２２５号）に基づき再生手続開始の申立てがなされていないこと。
(7) 金融機関の取引停止処分を受けていないこと。
(8) 代表者が成年被後見人又は被保佐人若しくは未成年者である団体でないこと。
(9) 代表者が懲役若しくは禁錮の刑に処されその執行が終わらない者又は禁錮以上の刑に該当する罪を犯した容疑をもって逮捕、勾留若しくは起訴され判決が確定に至るまでの者である団体でないこと。
(10) 暴力団員による不当な行為の防止等に関する法律（平成３年法律第７７号）第２条第２号に規定する暴力団及びそれらの利益となる活動を行う者でないこと。
(11) 本市から地方自治法（昭和２２年法律第６７号）第２４４条の２第１１項の規定による指定の取消を受け、当該取消の日から１年を経過しない団体でないこと。
(12) 地方自治法第９２条の２、第１４２条（同条を準用する場合を含む。）又は第１８０条の５第６項の規定に抵触する団体でないこと。
(13) 河内長野市建設工事等指名停止要綱（平成１３年河内長野市要綱第５１号）に基づく指名停止措置期間中の団体でないこと。
</t>
    <rPh sb="12" eb="14">
      <t>ショウワ</t>
    </rPh>
    <rPh sb="16" eb="17">
      <t>ネン</t>
    </rPh>
    <rPh sb="17" eb="19">
      <t>ホウリツ</t>
    </rPh>
    <rPh sb="19" eb="20">
      <t>ダイ</t>
    </rPh>
    <rPh sb="22" eb="23">
      <t>ゴウ</t>
    </rPh>
    <phoneticPr fontId="9"/>
  </si>
  <si>
    <t>（交付申請時に提出）</t>
    <rPh sb="1" eb="3">
      <t>コウフ</t>
    </rPh>
    <rPh sb="3" eb="6">
      <t>シンセイジ</t>
    </rPh>
    <rPh sb="7" eb="9">
      <t>テイシュツ</t>
    </rPh>
    <phoneticPr fontId="9"/>
  </si>
  <si>
    <t>蓄電池の補助交付申請額
（補助対象費用の３分の１。定格容量×63,000円が上限。100万円が上限。）(千円未満切り捨て)</t>
    <rPh sb="0" eb="3">
      <t>チクデンチ</t>
    </rPh>
    <rPh sb="4" eb="6">
      <t>ホジョ</t>
    </rPh>
    <rPh sb="6" eb="8">
      <t>コウフ</t>
    </rPh>
    <rPh sb="8" eb="10">
      <t>シンセイ</t>
    </rPh>
    <rPh sb="10" eb="11">
      <t>ガク</t>
    </rPh>
    <rPh sb="13" eb="15">
      <t>ホジョ</t>
    </rPh>
    <rPh sb="15" eb="17">
      <t>タイショウ</t>
    </rPh>
    <rPh sb="17" eb="19">
      <t>ヒヨウ</t>
    </rPh>
    <rPh sb="21" eb="22">
      <t>ブン</t>
    </rPh>
    <rPh sb="38" eb="40">
      <t>ジョウゲン</t>
    </rPh>
    <rPh sb="44" eb="46">
      <t>マンエン</t>
    </rPh>
    <rPh sb="47" eb="49">
      <t>ジョウゲン</t>
    </rPh>
    <phoneticPr fontId="9"/>
  </si>
  <si>
    <t>円（G,M,100万円のうち最小のもの）</t>
    <rPh sb="0" eb="1">
      <t>エン</t>
    </rPh>
    <rPh sb="9" eb="11">
      <t>マンエン</t>
    </rPh>
    <rPh sb="14" eb="16">
      <t>サイショウ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</si>
</sst>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_ "/>
    <numFmt numFmtId="178" formatCode="#,##0_);[Red]\(#,##0\)"/>
    <numFmt numFmtId="179" formatCode="#,##0.0_);[Red]\(#,##0.0\)"/>
    <numFmt numFmtId="180" formatCode="#,##0.00_);[Red]\(#,##0.00\)"/>
    <numFmt numFmtId="181" formatCode="0.00_ "/>
    <numFmt numFmtId="182" formatCode="#,##0.000000_);[Red]\(#,##0.0000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6"/>
      <name val="ＭＳ 明朝"/>
      <family val="1"/>
      <charset val="128"/>
    </font>
    <font>
      <b/>
      <sz val="11"/>
      <name val="ＭＳ ゴシック"/>
      <family val="3"/>
      <charset val="128"/>
    </font>
    <font>
      <sz val="11"/>
      <name val="ＭＳ Ｐゴシック"/>
      <family val="3"/>
      <charset val="128"/>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b/>
      <u/>
      <sz val="11"/>
      <color rgb="FFC00000"/>
      <name val="ＭＳ Ｐ明朝"/>
      <family val="1"/>
      <charset val="128"/>
    </font>
    <font>
      <sz val="12"/>
      <name val="Arial Unicode MS"/>
      <family val="3"/>
      <charset val="128"/>
    </font>
    <font>
      <sz val="16"/>
      <color theme="1"/>
      <name val="ＭＳ ゴシック"/>
      <family val="3"/>
      <charset val="128"/>
    </font>
    <font>
      <sz val="11"/>
      <color indexed="8"/>
      <name val="ＭＳ Ｐ明朝"/>
      <family val="1"/>
      <charset val="128"/>
    </font>
    <font>
      <sz val="11"/>
      <name val="ＭＳ Ｐ明朝"/>
      <family val="1"/>
      <charset val="128"/>
    </font>
    <font>
      <sz val="12"/>
      <color indexed="8"/>
      <name val="ＭＳ Ｐ明朝"/>
      <family val="1"/>
      <charset val="128"/>
    </font>
    <font>
      <b/>
      <sz val="11"/>
      <color rgb="FFC00000"/>
      <name val="ＭＳ Ｐ明朝"/>
      <family val="1"/>
      <charset val="128"/>
    </font>
    <font>
      <sz val="6"/>
      <name val="ＭＳ Ｐゴシック"/>
      <family val="2"/>
      <charset val="128"/>
      <scheme val="minor"/>
    </font>
    <font>
      <sz val="12"/>
      <name val="ＭＳ 明朝"/>
      <family val="1"/>
      <charset val="128"/>
    </font>
    <font>
      <b/>
      <sz val="18"/>
      <color rgb="FFFFFF00"/>
      <name val="HGSｺﾞｼｯｸE"/>
      <family val="3"/>
      <charset val="128"/>
    </font>
    <font>
      <sz val="11"/>
      <color indexed="8"/>
      <name val="ＭＳ Ｐゴシック"/>
      <family val="3"/>
      <charset val="128"/>
    </font>
    <font>
      <sz val="6"/>
      <name val="ＭＳ Ｐゴシック"/>
      <family val="2"/>
      <charset val="128"/>
    </font>
    <font>
      <sz val="10"/>
      <color indexed="8"/>
      <name val="ＭＳ Ｐゴシック"/>
      <family val="3"/>
      <charset val="128"/>
    </font>
    <font>
      <sz val="9"/>
      <color indexed="8"/>
      <name val="ＭＳ Ｐゴシック"/>
      <family val="3"/>
      <charset val="128"/>
    </font>
    <font>
      <b/>
      <sz val="11"/>
      <color rgb="FFFFFF00"/>
      <name val="ＭＳ Ｐゴシック"/>
      <family val="3"/>
      <charset val="128"/>
    </font>
    <font>
      <sz val="12"/>
      <color indexed="8"/>
      <name val="ＭＳ Ｐゴシック"/>
      <family val="3"/>
      <charset val="128"/>
    </font>
    <font>
      <b/>
      <sz val="18"/>
      <name val="ＭＳ Ｐゴシック"/>
      <family val="3"/>
      <charset val="128"/>
    </font>
    <font>
      <b/>
      <sz val="18"/>
      <color rgb="FFFF0000"/>
      <name val="ＭＳ Ｐゴシック"/>
      <family val="3"/>
      <charset val="128"/>
    </font>
    <font>
      <sz val="10"/>
      <color rgb="FFFF0000"/>
      <name val="ＭＳ Ｐゴシック"/>
      <family val="3"/>
      <charset val="128"/>
    </font>
    <font>
      <sz val="12"/>
      <name val="ＭＳ Ｐゴシック"/>
      <family val="3"/>
      <charset val="128"/>
    </font>
    <font>
      <sz val="6"/>
      <name val="游ゴシック"/>
      <family val="3"/>
      <charset val="128"/>
    </font>
    <font>
      <sz val="10"/>
      <name val="ＭＳ Ｐゴシック"/>
      <family val="3"/>
      <charset val="128"/>
    </font>
    <font>
      <sz val="9"/>
      <name val="ＭＳ Ｐゴシック"/>
      <family val="3"/>
      <charset val="128"/>
    </font>
    <font>
      <sz val="11"/>
      <color theme="1"/>
      <name val="ＭＳ Ｐゴシック"/>
      <family val="2"/>
      <charset val="128"/>
    </font>
    <font>
      <b/>
      <sz val="14"/>
      <color rgb="FF7030A0"/>
      <name val="ＭＳ Ｐゴシック"/>
      <family val="3"/>
      <charset val="128"/>
    </font>
    <font>
      <sz val="14"/>
      <name val="ＭＳ Ｐゴシック"/>
      <family val="3"/>
      <charset val="128"/>
    </font>
    <font>
      <sz val="18"/>
      <color indexed="8"/>
      <name val="ＭＳ Ｐゴシック"/>
      <family val="3"/>
      <charset val="128"/>
    </font>
    <font>
      <sz val="8"/>
      <name val="ＭＳ Ｐゴシック"/>
      <family val="3"/>
      <charset val="128"/>
    </font>
    <font>
      <b/>
      <sz val="12"/>
      <color rgb="FF7030A0"/>
      <name val="ＭＳ Ｐゴシック"/>
      <family val="3"/>
      <charset val="128"/>
    </font>
    <font>
      <b/>
      <sz val="10"/>
      <color rgb="FFFF0000"/>
      <name val="ＭＳ Ｐゴシック"/>
      <family val="3"/>
      <charset val="128"/>
    </font>
    <font>
      <sz val="6"/>
      <name val="ＭＳ Ｐゴシック"/>
      <family val="3"/>
      <charset val="128"/>
      <scheme val="minor"/>
    </font>
    <font>
      <b/>
      <sz val="11"/>
      <color indexed="13"/>
      <name val="ＭＳ Ｐゴシック"/>
      <family val="3"/>
      <charset val="128"/>
    </font>
    <font>
      <u/>
      <sz val="11"/>
      <color theme="10"/>
      <name val="ＭＳ Ｐゴシック"/>
      <family val="2"/>
      <charset val="128"/>
    </font>
    <font>
      <sz val="11"/>
      <color rgb="FF7030A0"/>
      <name val="ＭＳ Ｐゴシック"/>
      <family val="3"/>
      <charset val="128"/>
    </font>
    <font>
      <sz val="10"/>
      <color rgb="FF7030A0"/>
      <name val="ＭＳ Ｐゴシック"/>
      <family val="3"/>
      <charset val="128"/>
    </font>
    <font>
      <b/>
      <sz val="9"/>
      <color rgb="FFFF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rgb="FFFFFF00"/>
        <bgColor indexed="64"/>
      </patternFill>
    </fill>
    <fill>
      <patternFill patternType="solid">
        <fgColor rgb="FF66FF66"/>
        <bgColor indexed="64"/>
      </patternFill>
    </fill>
    <fill>
      <patternFill patternType="solid">
        <fgColor theme="0" tint="-4.9989318521683403E-2"/>
        <bgColor indexed="64"/>
      </patternFill>
    </fill>
    <fill>
      <patternFill patternType="solid">
        <fgColor rgb="FFCCFFFF"/>
        <bgColor indexed="64"/>
      </patternFill>
    </fill>
  </fills>
  <borders count="22">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9">
    <xf numFmtId="0" fontId="0" fillId="0" borderId="0">
      <alignment vertical="center"/>
    </xf>
    <xf numFmtId="0" fontId="15" fillId="0" borderId="0">
      <alignment vertical="center"/>
    </xf>
    <xf numFmtId="38" fontId="14" fillId="0" borderId="0" applyFont="0" applyFill="0" applyBorder="0" applyAlignment="0" applyProtection="0">
      <alignment vertical="center"/>
    </xf>
    <xf numFmtId="0" fontId="15" fillId="0" borderId="0">
      <alignment vertical="center"/>
    </xf>
    <xf numFmtId="0" fontId="19" fillId="0" borderId="0"/>
    <xf numFmtId="0" fontId="20" fillId="0" borderId="0">
      <alignment vertical="center"/>
    </xf>
    <xf numFmtId="0" fontId="8" fillId="0" borderId="0">
      <alignment vertical="center"/>
    </xf>
    <xf numFmtId="0" fontId="1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alignment vertical="center"/>
    </xf>
    <xf numFmtId="0" fontId="15" fillId="0" borderId="0"/>
    <xf numFmtId="0" fontId="41" fillId="0" borderId="0">
      <alignment vertical="center"/>
    </xf>
    <xf numFmtId="0" fontId="50" fillId="0" borderId="0" applyNumberFormat="0" applyFill="0" applyBorder="0" applyAlignment="0" applyProtection="0">
      <alignment vertical="center"/>
    </xf>
    <xf numFmtId="38" fontId="4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31">
    <xf numFmtId="0" fontId="0" fillId="0" borderId="0" xfId="0">
      <alignment vertical="center"/>
    </xf>
    <xf numFmtId="0" fontId="11" fillId="0" borderId="0" xfId="0" applyFont="1">
      <alignment vertical="center"/>
    </xf>
    <xf numFmtId="0" fontId="11"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2" xfId="0" applyFont="1" applyBorder="1">
      <alignment vertical="center"/>
    </xf>
    <xf numFmtId="0" fontId="13" fillId="0" borderId="0" xfId="0" applyFont="1">
      <alignment vertical="center"/>
    </xf>
    <xf numFmtId="0" fontId="11" fillId="0" borderId="0" xfId="0" applyFont="1" applyAlignment="1"/>
    <xf numFmtId="0" fontId="16" fillId="0" borderId="0" xfId="1" applyFont="1">
      <alignment vertical="center"/>
    </xf>
    <xf numFmtId="0" fontId="18" fillId="0" borderId="0" xfId="1" applyFont="1">
      <alignment vertical="center"/>
    </xf>
    <xf numFmtId="0" fontId="11" fillId="0" borderId="12" xfId="0" applyFont="1" applyBorder="1" applyAlignment="1"/>
    <xf numFmtId="0" fontId="21" fillId="0" borderId="0" xfId="1" applyFont="1" applyBorder="1" applyAlignment="1">
      <alignment vertical="top"/>
    </xf>
    <xf numFmtId="0" fontId="16" fillId="0" borderId="0" xfId="1" applyFont="1" applyAlignment="1">
      <alignment horizontal="center" vertical="center"/>
    </xf>
    <xf numFmtId="0" fontId="16" fillId="0" borderId="0" xfId="1" applyFont="1" applyBorder="1" applyAlignment="1">
      <alignment horizontal="left" vertical="center"/>
    </xf>
    <xf numFmtId="176" fontId="16" fillId="0" borderId="0" xfId="1" applyNumberFormat="1" applyFont="1" applyBorder="1" applyAlignment="1">
      <alignment vertical="center"/>
    </xf>
    <xf numFmtId="0" fontId="16" fillId="0" borderId="0" xfId="1" applyFont="1" applyBorder="1" applyAlignment="1">
      <alignment horizontal="center" vertical="center"/>
    </xf>
    <xf numFmtId="0" fontId="16" fillId="0" borderId="0" xfId="1" applyFont="1" applyFill="1" applyBorder="1" applyAlignment="1" applyProtection="1">
      <alignment vertical="center"/>
    </xf>
    <xf numFmtId="176" fontId="16" fillId="0" borderId="0" xfId="1" applyNumberFormat="1" applyFont="1" applyBorder="1" applyAlignment="1">
      <alignment horizontal="center" vertical="center"/>
    </xf>
    <xf numFmtId="0" fontId="21" fillId="0" borderId="0" xfId="1" applyFont="1" applyBorder="1">
      <alignment vertical="center"/>
    </xf>
    <xf numFmtId="0" fontId="16" fillId="0" borderId="0" xfId="1" applyFont="1" applyFill="1" applyBorder="1" applyAlignment="1" applyProtection="1">
      <alignment horizontal="right" vertical="center"/>
    </xf>
    <xf numFmtId="0" fontId="22" fillId="0" borderId="0" xfId="1" applyFont="1" applyBorder="1">
      <alignment vertical="center"/>
    </xf>
    <xf numFmtId="0" fontId="18" fillId="0" borderId="0" xfId="1" applyFont="1" applyAlignment="1">
      <alignment vertical="center"/>
    </xf>
    <xf numFmtId="0" fontId="24" fillId="0" borderId="0" xfId="1" applyFont="1" applyAlignment="1">
      <alignment vertical="top"/>
    </xf>
    <xf numFmtId="0" fontId="11" fillId="0" borderId="0" xfId="0" applyFont="1" applyFill="1" applyBorder="1" applyAlignment="1">
      <alignment horizontal="left" vertical="center"/>
    </xf>
    <xf numFmtId="0" fontId="16" fillId="0" borderId="0" xfId="6" applyFont="1">
      <alignment vertical="center"/>
    </xf>
    <xf numFmtId="0" fontId="16" fillId="2" borderId="13" xfId="6" applyFont="1" applyFill="1" applyBorder="1">
      <alignment vertical="center"/>
    </xf>
    <xf numFmtId="0" fontId="11" fillId="2" borderId="0" xfId="0" applyFont="1" applyFill="1">
      <alignment vertical="center"/>
    </xf>
    <xf numFmtId="0" fontId="11" fillId="2" borderId="0" xfId="0" applyFont="1" applyFill="1" applyBorder="1" applyAlignment="1"/>
    <xf numFmtId="0" fontId="16" fillId="2" borderId="13" xfId="9" applyFont="1" applyFill="1" applyBorder="1">
      <alignment vertical="center"/>
    </xf>
    <xf numFmtId="0" fontId="16" fillId="0" borderId="0" xfId="9" applyFont="1">
      <alignment vertical="center"/>
    </xf>
    <xf numFmtId="0" fontId="16" fillId="0" borderId="0" xfId="1" applyFont="1" applyFill="1" applyBorder="1" applyAlignment="1" applyProtection="1">
      <alignment horizontal="left" vertical="center" shrinkToFit="1"/>
      <protection locked="0"/>
    </xf>
    <xf numFmtId="0" fontId="16" fillId="0" borderId="0" xfId="1" applyFont="1" applyFill="1" applyBorder="1" applyAlignment="1" applyProtection="1">
      <alignment horizontal="left" vertical="center" wrapText="1" shrinkToFit="1"/>
      <protection locked="0"/>
    </xf>
    <xf numFmtId="0" fontId="18" fillId="4" borderId="0" xfId="8" applyFont="1" applyFill="1">
      <alignment vertical="center"/>
    </xf>
    <xf numFmtId="0" fontId="24" fillId="0" borderId="0" xfId="0" applyFont="1">
      <alignment vertical="center"/>
    </xf>
    <xf numFmtId="0" fontId="16" fillId="3" borderId="0" xfId="1" applyFont="1" applyFill="1" applyBorder="1" applyAlignment="1">
      <alignment horizontal="center" vertical="center"/>
    </xf>
    <xf numFmtId="0" fontId="10" fillId="0" borderId="10" xfId="0" applyFont="1" applyBorder="1" applyAlignment="1">
      <alignment vertical="center" wrapText="1"/>
    </xf>
    <xf numFmtId="0" fontId="22" fillId="2" borderId="13" xfId="11" applyFont="1" applyFill="1" applyBorder="1">
      <alignment vertical="center"/>
    </xf>
    <xf numFmtId="0" fontId="22" fillId="0" borderId="0" xfId="11" applyFont="1">
      <alignment vertical="center"/>
    </xf>
    <xf numFmtId="0" fontId="11" fillId="0" borderId="0" xfId="0" applyFont="1" applyBorder="1" applyAlignment="1">
      <alignment vertical="center"/>
    </xf>
    <xf numFmtId="0" fontId="13" fillId="5" borderId="9" xfId="0" applyFont="1" applyFill="1" applyBorder="1">
      <alignment vertical="center"/>
    </xf>
    <xf numFmtId="0" fontId="13" fillId="5" borderId="8" xfId="0" applyFont="1" applyFill="1" applyBorder="1">
      <alignment vertical="center"/>
    </xf>
    <xf numFmtId="0" fontId="13" fillId="5" borderId="7" xfId="0" applyFont="1" applyFill="1" applyBorder="1">
      <alignment vertical="center"/>
    </xf>
    <xf numFmtId="0" fontId="13" fillId="5" borderId="3" xfId="0" applyFont="1" applyFill="1" applyBorder="1">
      <alignment vertical="center"/>
    </xf>
    <xf numFmtId="0" fontId="13" fillId="5" borderId="1" xfId="0" applyFont="1" applyFill="1" applyBorder="1">
      <alignment vertical="center"/>
    </xf>
    <xf numFmtId="0" fontId="13" fillId="5" borderId="5" xfId="0" applyFont="1" applyFill="1" applyBorder="1">
      <alignment vertical="center"/>
    </xf>
    <xf numFmtId="0" fontId="13" fillId="5" borderId="0" xfId="0" applyFont="1" applyFill="1" applyBorder="1">
      <alignment vertical="center"/>
    </xf>
    <xf numFmtId="0" fontId="13" fillId="5" borderId="2" xfId="0" applyFont="1" applyFill="1" applyBorder="1">
      <alignment vertical="center"/>
    </xf>
    <xf numFmtId="177" fontId="11" fillId="0" borderId="0" xfId="0" applyNumberFormat="1" applyFont="1" applyFill="1" applyBorder="1" applyAlignment="1">
      <alignment vertical="center"/>
    </xf>
    <xf numFmtId="0" fontId="26" fillId="0" borderId="0" xfId="0" applyFont="1" applyAlignment="1">
      <alignment vertical="center"/>
    </xf>
    <xf numFmtId="177" fontId="11" fillId="0" borderId="7" xfId="0" applyNumberFormat="1" applyFont="1" applyFill="1" applyBorder="1" applyAlignment="1">
      <alignment horizontal="center" vertical="center" shrinkToFit="1"/>
    </xf>
    <xf numFmtId="0" fontId="16" fillId="0" borderId="0" xfId="1" applyFont="1" applyFill="1" applyBorder="1" applyAlignment="1" applyProtection="1">
      <alignment horizontal="center" vertical="center"/>
    </xf>
    <xf numFmtId="0" fontId="16" fillId="2" borderId="0" xfId="1" applyFont="1" applyFill="1" applyBorder="1" applyAlignment="1" applyProtection="1">
      <alignment horizontal="center" vertical="center" shrinkToFit="1"/>
      <protection locked="0"/>
    </xf>
    <xf numFmtId="0" fontId="16" fillId="0" borderId="0" xfId="1" applyFont="1" applyBorder="1" applyProtection="1">
      <alignment vertical="center"/>
    </xf>
    <xf numFmtId="0" fontId="16" fillId="0" borderId="0" xfId="1" applyFont="1" applyBorder="1">
      <alignment vertical="center"/>
    </xf>
    <xf numFmtId="0" fontId="23" fillId="0" borderId="0" xfId="1" applyFont="1" applyBorder="1" applyAlignment="1">
      <alignment vertical="center"/>
    </xf>
    <xf numFmtId="0" fontId="12" fillId="0" borderId="0" xfId="0" applyFont="1" applyAlignment="1">
      <alignment horizontal="center" vertical="center"/>
    </xf>
    <xf numFmtId="0" fontId="27" fillId="0" borderId="0" xfId="0" applyFont="1">
      <alignment vertical="center"/>
    </xf>
    <xf numFmtId="0" fontId="16" fillId="2" borderId="0" xfId="6" applyFont="1" applyFill="1" applyBorder="1">
      <alignment vertical="center"/>
    </xf>
    <xf numFmtId="0" fontId="16" fillId="0" borderId="0" xfId="1" applyFont="1" applyFill="1" applyBorder="1" applyAlignment="1" applyProtection="1">
      <alignment horizontal="center" vertical="center"/>
    </xf>
    <xf numFmtId="0" fontId="16" fillId="0" borderId="0" xfId="1" applyFont="1" applyBorder="1" applyProtection="1">
      <alignment vertical="center"/>
    </xf>
    <xf numFmtId="0" fontId="10" fillId="0" borderId="0" xfId="0" applyFont="1" applyBorder="1" applyAlignment="1">
      <alignment vertical="center" wrapText="1"/>
    </xf>
    <xf numFmtId="0" fontId="13" fillId="0" borderId="0" xfId="0" applyFont="1" applyBorder="1">
      <alignment vertical="center"/>
    </xf>
    <xf numFmtId="0" fontId="23" fillId="0" borderId="0" xfId="1" applyFont="1" applyFill="1" applyBorder="1" applyAlignment="1">
      <alignment vertical="center"/>
    </xf>
    <xf numFmtId="0" fontId="16" fillId="0" borderId="0" xfId="1" applyFont="1" applyFill="1">
      <alignment vertical="center"/>
    </xf>
    <xf numFmtId="176" fontId="16" fillId="0" borderId="0" xfId="1" applyNumberFormat="1" applyFont="1" applyFill="1" applyBorder="1" applyAlignment="1" applyProtection="1">
      <alignment horizontal="center" vertical="center"/>
    </xf>
    <xf numFmtId="176" fontId="16" fillId="0" borderId="0" xfId="1" applyNumberFormat="1" applyFont="1" applyBorder="1" applyAlignment="1" applyProtection="1">
      <alignment horizontal="center" vertical="center"/>
    </xf>
    <xf numFmtId="0" fontId="12" fillId="2" borderId="0" xfId="0" applyFont="1" applyFill="1" applyBorder="1" applyAlignment="1">
      <alignment horizontal="center" vertical="center"/>
    </xf>
    <xf numFmtId="0" fontId="11" fillId="2" borderId="0" xfId="0" applyFont="1" applyFill="1" applyBorder="1" applyAlignment="1" applyProtection="1">
      <alignment vertical="center"/>
      <protection locked="0"/>
    </xf>
    <xf numFmtId="0" fontId="13"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lignment vertical="center"/>
    </xf>
    <xf numFmtId="0" fontId="11" fillId="0" borderId="0" xfId="0" applyFont="1">
      <alignment vertical="center"/>
    </xf>
    <xf numFmtId="0" fontId="16" fillId="0" borderId="0" xfId="1" applyFont="1" applyBorder="1" applyProtection="1">
      <alignment vertical="center"/>
    </xf>
    <xf numFmtId="0" fontId="16" fillId="0" borderId="0" xfId="1" applyFont="1" applyFill="1" applyBorder="1" applyAlignment="1" applyProtection="1">
      <alignment vertical="center"/>
    </xf>
    <xf numFmtId="0" fontId="16" fillId="0" borderId="0" xfId="1" applyFont="1" applyFill="1" applyBorder="1" applyAlignment="1" applyProtection="1">
      <alignment horizontal="center" vertical="center"/>
    </xf>
    <xf numFmtId="0" fontId="16" fillId="0" borderId="0" xfId="1" applyFont="1" applyFill="1" applyBorder="1" applyAlignment="1" applyProtection="1">
      <alignment horizontal="right" vertical="center"/>
    </xf>
    <xf numFmtId="0" fontId="13" fillId="5" borderId="9" xfId="0" applyFont="1" applyFill="1" applyBorder="1">
      <alignment vertical="center"/>
    </xf>
    <xf numFmtId="0" fontId="13" fillId="5" borderId="8" xfId="0" applyFont="1" applyFill="1" applyBorder="1">
      <alignment vertical="center"/>
    </xf>
    <xf numFmtId="0" fontId="13" fillId="5" borderId="1" xfId="0" applyFont="1" applyFill="1" applyBorder="1">
      <alignment vertical="center"/>
    </xf>
    <xf numFmtId="0" fontId="13" fillId="5" borderId="5" xfId="0" applyFont="1" applyFill="1" applyBorder="1">
      <alignment vertical="center"/>
    </xf>
    <xf numFmtId="0" fontId="11" fillId="0" borderId="0" xfId="0" applyFont="1" applyBorder="1" applyProtection="1">
      <alignment vertical="center"/>
    </xf>
    <xf numFmtId="0" fontId="11" fillId="0" borderId="0" xfId="0" applyFont="1" applyFill="1" applyBorder="1" applyAlignment="1" applyProtection="1">
      <alignment horizontal="left" vertical="center" wrapText="1"/>
    </xf>
    <xf numFmtId="0" fontId="11" fillId="0" borderId="0" xfId="0" applyFont="1" applyBorder="1" applyAlignment="1" applyProtection="1">
      <alignment vertical="center"/>
    </xf>
    <xf numFmtId="0" fontId="16" fillId="0" borderId="0" xfId="1" applyFont="1" applyProtection="1">
      <alignment vertical="center"/>
    </xf>
    <xf numFmtId="0" fontId="11" fillId="0" borderId="9" xfId="0" applyFont="1" applyFill="1" applyBorder="1" applyProtection="1">
      <alignment vertical="center"/>
    </xf>
    <xf numFmtId="0" fontId="11"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0" fontId="11" fillId="0" borderId="7"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xf>
    <xf numFmtId="0" fontId="16" fillId="0" borderId="0" xfId="1" applyFont="1" applyBorder="1" applyAlignment="1" applyProtection="1">
      <alignment horizontal="left" vertical="center"/>
    </xf>
    <xf numFmtId="0" fontId="16" fillId="2" borderId="0" xfId="1" applyFont="1" applyFill="1" applyBorder="1" applyAlignment="1" applyProtection="1">
      <alignment horizontal="right" vertical="center" shrinkToFit="1"/>
      <protection locked="0"/>
    </xf>
    <xf numFmtId="0" fontId="11" fillId="0" borderId="13" xfId="0" applyFont="1" applyBorder="1">
      <alignment vertical="center"/>
    </xf>
    <xf numFmtId="0" fontId="28" fillId="0" borderId="0" xfId="17" applyFont="1" applyProtection="1">
      <alignment vertical="center"/>
    </xf>
    <xf numFmtId="0" fontId="28" fillId="0" borderId="0" xfId="17" applyFont="1" applyAlignment="1" applyProtection="1">
      <alignment horizontal="center" vertical="center"/>
    </xf>
    <xf numFmtId="0" fontId="30" fillId="0" borderId="0" xfId="17" applyFont="1" applyProtection="1">
      <alignment vertical="center"/>
    </xf>
    <xf numFmtId="178" fontId="31" fillId="0" borderId="0" xfId="17" applyNumberFormat="1" applyFont="1" applyAlignment="1" applyProtection="1">
      <alignment vertical="center" shrinkToFit="1"/>
    </xf>
    <xf numFmtId="0" fontId="32" fillId="0" borderId="0" xfId="17" applyFont="1" applyProtection="1">
      <alignment vertical="center"/>
    </xf>
    <xf numFmtId="0" fontId="28" fillId="0" borderId="0" xfId="17" applyFont="1" applyAlignment="1" applyProtection="1">
      <alignment vertical="center"/>
    </xf>
    <xf numFmtId="0" fontId="33" fillId="0" borderId="0" xfId="17" applyFont="1" applyProtection="1">
      <alignment vertical="center"/>
    </xf>
    <xf numFmtId="178" fontId="36" fillId="0" borderId="0" xfId="17" applyNumberFormat="1" applyFont="1" applyProtection="1">
      <alignment vertical="center"/>
    </xf>
    <xf numFmtId="0" fontId="31" fillId="0" borderId="0" xfId="17" applyFont="1" applyProtection="1">
      <alignment vertical="center"/>
    </xf>
    <xf numFmtId="0" fontId="34" fillId="0" borderId="0" xfId="17" applyFont="1" applyAlignment="1" applyProtection="1">
      <alignment vertical="center"/>
    </xf>
    <xf numFmtId="0" fontId="35" fillId="0" borderId="0" xfId="17" applyFont="1" applyAlignment="1" applyProtection="1">
      <alignment vertical="center"/>
    </xf>
    <xf numFmtId="0" fontId="28" fillId="0" borderId="0" xfId="17" applyFont="1" applyAlignment="1" applyProtection="1">
      <alignment horizontal="center" vertical="top"/>
    </xf>
    <xf numFmtId="0" fontId="14" fillId="0" borderId="0" xfId="18" applyFont="1" applyAlignment="1" applyProtection="1">
      <alignment horizontal="left" vertical="top" wrapText="1"/>
    </xf>
    <xf numFmtId="0" fontId="39" fillId="4" borderId="13" xfId="18" applyFont="1" applyFill="1" applyBorder="1" applyAlignment="1" applyProtection="1">
      <alignment horizontal="left" vertical="center" wrapText="1"/>
      <protection locked="0"/>
    </xf>
    <xf numFmtId="179" fontId="40" fillId="6" borderId="13" xfId="17" applyNumberFormat="1" applyFont="1" applyFill="1" applyBorder="1" applyProtection="1">
      <alignment vertical="center"/>
    </xf>
    <xf numFmtId="0" fontId="41" fillId="0" borderId="0" xfId="19" applyBorder="1" applyAlignment="1" applyProtection="1">
      <alignment horizontal="left" vertical="center" shrinkToFit="1"/>
    </xf>
    <xf numFmtId="0" fontId="32" fillId="0" borderId="0" xfId="18" applyFont="1" applyAlignment="1" applyProtection="1">
      <alignment horizontal="left" vertical="top" wrapText="1"/>
    </xf>
    <xf numFmtId="0" fontId="42" fillId="0" borderId="0" xfId="17" applyFont="1" applyProtection="1">
      <alignment vertical="center"/>
    </xf>
    <xf numFmtId="0" fontId="14" fillId="0" borderId="0" xfId="18" applyFont="1" applyAlignment="1" applyProtection="1">
      <alignment horizontal="left" vertical="center" wrapText="1"/>
    </xf>
    <xf numFmtId="0" fontId="37" fillId="4" borderId="13" xfId="18" applyFont="1" applyFill="1" applyBorder="1" applyAlignment="1" applyProtection="1">
      <alignment horizontal="left" vertical="center" shrinkToFit="1"/>
      <protection locked="0"/>
    </xf>
    <xf numFmtId="0" fontId="28" fillId="0" borderId="0" xfId="17" applyFont="1" applyAlignment="1" applyProtection="1"/>
    <xf numFmtId="0" fontId="33" fillId="0" borderId="0" xfId="17" applyFont="1" applyBorder="1" applyAlignment="1" applyProtection="1">
      <alignment horizontal="center" vertical="center" wrapText="1"/>
    </xf>
    <xf numFmtId="0" fontId="37" fillId="3" borderId="0" xfId="18" applyFont="1" applyFill="1" applyBorder="1" applyAlignment="1" applyProtection="1">
      <alignment horizontal="right" vertical="center" wrapText="1" indent="1"/>
    </xf>
    <xf numFmtId="0" fontId="39" fillId="0" borderId="0" xfId="18" applyFont="1" applyFill="1" applyBorder="1" applyAlignment="1" applyProtection="1">
      <alignment horizontal="left" vertical="center" wrapText="1" shrinkToFit="1"/>
    </xf>
    <xf numFmtId="0" fontId="40" fillId="3" borderId="0" xfId="18" applyFont="1" applyFill="1" applyAlignment="1" applyProtection="1">
      <alignment horizontal="left" vertical="center" wrapText="1"/>
    </xf>
    <xf numFmtId="0" fontId="43" fillId="3" borderId="0" xfId="18" applyFont="1" applyFill="1" applyAlignment="1" applyProtection="1">
      <alignment horizontal="left" vertical="center" wrapText="1"/>
    </xf>
    <xf numFmtId="0" fontId="14" fillId="0" borderId="0" xfId="17" applyFont="1" applyProtection="1">
      <alignment vertical="center"/>
    </xf>
    <xf numFmtId="0" fontId="39" fillId="0" borderId="0" xfId="17" applyFont="1" applyAlignment="1" applyProtection="1">
      <alignment vertical="center" wrapText="1"/>
    </xf>
    <xf numFmtId="0" fontId="14" fillId="0" borderId="0" xfId="17" applyFont="1" applyAlignment="1" applyProtection="1">
      <alignment horizontal="left" vertical="center" wrapText="1"/>
    </xf>
    <xf numFmtId="0" fontId="37" fillId="0" borderId="0" xfId="17" applyFont="1" applyBorder="1" applyProtection="1">
      <alignment vertical="center"/>
    </xf>
    <xf numFmtId="178" fontId="31" fillId="0" borderId="0" xfId="17" applyNumberFormat="1" applyFont="1" applyProtection="1">
      <alignment vertical="center"/>
    </xf>
    <xf numFmtId="0" fontId="44" fillId="0" borderId="0" xfId="17" applyFont="1" applyAlignment="1" applyProtection="1">
      <alignment vertical="center" textRotation="255"/>
    </xf>
    <xf numFmtId="180" fontId="37" fillId="4" borderId="13" xfId="17" applyNumberFormat="1" applyFont="1" applyFill="1" applyBorder="1" applyAlignment="1" applyProtection="1">
      <alignment horizontal="center" vertical="center" shrinkToFit="1"/>
      <protection locked="0"/>
    </xf>
    <xf numFmtId="0" fontId="31" fillId="0" borderId="0" xfId="17" applyFont="1" applyFill="1" applyBorder="1" applyProtection="1">
      <alignment vertical="center"/>
    </xf>
    <xf numFmtId="0" fontId="33" fillId="0" borderId="14" xfId="17" applyFont="1" applyBorder="1" applyAlignment="1" applyProtection="1">
      <alignment horizontal="center" vertical="center" wrapText="1"/>
    </xf>
    <xf numFmtId="0" fontId="39" fillId="0" borderId="0" xfId="17" applyFont="1" applyFill="1" applyBorder="1" applyAlignment="1" applyProtection="1">
      <alignment horizontal="left" vertical="center" wrapText="1"/>
    </xf>
    <xf numFmtId="180" fontId="37" fillId="0" borderId="0" xfId="17" applyNumberFormat="1" applyFont="1" applyFill="1" applyBorder="1" applyAlignment="1" applyProtection="1">
      <alignment horizontal="center" vertical="center"/>
    </xf>
    <xf numFmtId="179" fontId="40" fillId="0" borderId="0" xfId="17" applyNumberFormat="1" applyFont="1" applyFill="1" applyBorder="1" applyProtection="1">
      <alignment vertical="center"/>
    </xf>
    <xf numFmtId="0" fontId="14" fillId="0" borderId="0" xfId="18" applyFont="1" applyAlignment="1" applyProtection="1">
      <alignment horizontal="left" vertical="top"/>
    </xf>
    <xf numFmtId="0" fontId="39" fillId="3" borderId="0" xfId="18" applyFont="1" applyFill="1" applyBorder="1" applyAlignment="1" applyProtection="1">
      <alignment horizontal="left" vertical="center" wrapText="1" shrinkToFit="1"/>
    </xf>
    <xf numFmtId="180" fontId="45" fillId="4" borderId="11" xfId="17" applyNumberFormat="1" applyFont="1" applyFill="1" applyBorder="1" applyAlignment="1" applyProtection="1">
      <alignment horizontal="center" vertical="center" wrapText="1"/>
      <protection locked="0"/>
    </xf>
    <xf numFmtId="181" fontId="37" fillId="4" borderId="11" xfId="17" applyNumberFormat="1" applyFont="1" applyFill="1" applyBorder="1" applyAlignment="1" applyProtection="1">
      <alignment horizontal="center" vertical="center" shrinkToFit="1"/>
      <protection locked="0"/>
    </xf>
    <xf numFmtId="0" fontId="46" fillId="0" borderId="0" xfId="17" applyFont="1" applyAlignment="1">
      <alignment horizontal="left" vertical="center" wrapText="1"/>
    </xf>
    <xf numFmtId="178" fontId="37" fillId="0" borderId="11" xfId="17" applyNumberFormat="1" applyFont="1" applyFill="1" applyBorder="1" applyAlignment="1" applyProtection="1">
      <alignment horizontal="center" vertical="center"/>
    </xf>
    <xf numFmtId="178" fontId="37" fillId="4" borderId="11" xfId="17" applyNumberFormat="1" applyFont="1" applyFill="1" applyBorder="1" applyAlignment="1" applyProtection="1">
      <alignment horizontal="center" vertical="center" shrinkToFit="1"/>
      <protection locked="0"/>
    </xf>
    <xf numFmtId="0" fontId="28" fillId="0" borderId="0" xfId="17" applyFont="1" applyAlignment="1" applyProtection="1">
      <alignment horizontal="left" shrinkToFit="1"/>
    </xf>
    <xf numFmtId="178" fontId="37" fillId="0" borderId="17" xfId="17" applyNumberFormat="1" applyFont="1" applyFill="1" applyBorder="1" applyAlignment="1" applyProtection="1">
      <alignment horizontal="center" vertical="center"/>
    </xf>
    <xf numFmtId="179" fontId="40" fillId="6" borderId="18" xfId="17" applyNumberFormat="1" applyFont="1" applyFill="1" applyBorder="1" applyProtection="1">
      <alignment vertical="center"/>
    </xf>
    <xf numFmtId="178" fontId="37" fillId="0" borderId="0" xfId="17" applyNumberFormat="1" applyFont="1" applyFill="1" applyBorder="1" applyAlignment="1" applyProtection="1">
      <alignment horizontal="center" vertical="center"/>
    </xf>
    <xf numFmtId="180" fontId="37" fillId="4" borderId="11" xfId="17" applyNumberFormat="1" applyFont="1" applyFill="1" applyBorder="1" applyAlignment="1" applyProtection="1">
      <alignment horizontal="center" vertical="center" shrinkToFit="1"/>
      <protection locked="0"/>
    </xf>
    <xf numFmtId="180" fontId="37" fillId="4" borderId="11" xfId="17" applyNumberFormat="1" applyFont="1" applyFill="1" applyBorder="1" applyAlignment="1" applyProtection="1">
      <alignment horizontal="center" vertical="center"/>
      <protection locked="0"/>
    </xf>
    <xf numFmtId="179" fontId="40" fillId="6" borderId="13" xfId="17" applyNumberFormat="1" applyFont="1" applyFill="1" applyBorder="1" applyAlignment="1" applyProtection="1">
      <alignment vertical="center" wrapText="1"/>
    </xf>
    <xf numFmtId="0" fontId="49" fillId="0" borderId="0" xfId="17" applyFont="1" applyProtection="1">
      <alignment vertical="center"/>
    </xf>
    <xf numFmtId="0" fontId="51" fillId="0" borderId="0" xfId="17" applyFont="1" applyProtection="1">
      <alignment vertical="center"/>
    </xf>
    <xf numFmtId="0" fontId="28" fillId="0" borderId="13" xfId="17" applyFont="1" applyBorder="1" applyProtection="1">
      <alignment vertical="center"/>
    </xf>
    <xf numFmtId="0" fontId="42" fillId="0" borderId="0" xfId="17" applyFont="1" applyAlignment="1">
      <alignment horizontal="left" vertical="center" wrapText="1"/>
    </xf>
    <xf numFmtId="0" fontId="42" fillId="0" borderId="0" xfId="17" applyFont="1" applyAlignment="1">
      <alignment horizontal="left" vertical="center"/>
    </xf>
    <xf numFmtId="0" fontId="39" fillId="0" borderId="0" xfId="17" applyFont="1" applyFill="1" applyBorder="1" applyAlignment="1" applyProtection="1">
      <alignment horizontal="left"/>
    </xf>
    <xf numFmtId="0" fontId="39" fillId="0" borderId="3" xfId="17" applyFont="1" applyFill="1" applyBorder="1" applyAlignment="1" applyProtection="1">
      <alignment horizontal="left" vertical="center" wrapText="1"/>
    </xf>
    <xf numFmtId="180" fontId="37" fillId="0" borderId="3" xfId="17" applyNumberFormat="1" applyFont="1" applyFill="1" applyBorder="1" applyAlignment="1" applyProtection="1">
      <alignment horizontal="center" vertical="center"/>
    </xf>
    <xf numFmtId="178" fontId="40" fillId="0" borderId="3" xfId="17" applyNumberFormat="1" applyFont="1" applyFill="1" applyBorder="1" applyProtection="1">
      <alignment vertical="center"/>
    </xf>
    <xf numFmtId="0" fontId="33" fillId="0" borderId="0" xfId="17" applyFont="1" applyAlignment="1" applyProtection="1">
      <alignment vertical="top" shrinkToFit="1"/>
    </xf>
    <xf numFmtId="0" fontId="42" fillId="0" borderId="0" xfId="17" applyFont="1" applyAlignment="1">
      <alignment horizontal="left" wrapText="1"/>
    </xf>
    <xf numFmtId="178" fontId="37" fillId="4" borderId="11" xfId="17" applyNumberFormat="1" applyFont="1" applyFill="1" applyBorder="1" applyAlignment="1" applyProtection="1">
      <alignment horizontal="center" vertical="center"/>
      <protection locked="0"/>
    </xf>
    <xf numFmtId="179" fontId="40" fillId="6" borderId="11" xfId="17" applyNumberFormat="1" applyFont="1" applyFill="1" applyBorder="1" applyAlignment="1" applyProtection="1">
      <alignment vertical="center" wrapText="1"/>
    </xf>
    <xf numFmtId="182" fontId="32" fillId="0" borderId="0" xfId="17" applyNumberFormat="1" applyFont="1" applyProtection="1">
      <alignment vertical="center"/>
    </xf>
    <xf numFmtId="0" fontId="39" fillId="0" borderId="0" xfId="17" applyFont="1" applyBorder="1" applyAlignment="1" applyProtection="1">
      <alignment horizontal="left" vertical="center"/>
    </xf>
    <xf numFmtId="38" fontId="37" fillId="0" borderId="13" xfId="21" applyFont="1" applyFill="1" applyBorder="1" applyAlignment="1" applyProtection="1">
      <alignment horizontal="center" vertical="center"/>
    </xf>
    <xf numFmtId="38" fontId="37" fillId="0" borderId="17" xfId="21" applyFont="1" applyFill="1" applyBorder="1" applyAlignment="1" applyProtection="1">
      <alignment horizontal="center" vertical="center"/>
    </xf>
    <xf numFmtId="0" fontId="28" fillId="0" borderId="0" xfId="17" applyFont="1" applyProtection="1">
      <alignment vertical="center"/>
      <protection locked="0"/>
    </xf>
    <xf numFmtId="0" fontId="0" fillId="0" borderId="0" xfId="0">
      <alignment vertical="center"/>
    </xf>
    <xf numFmtId="0" fontId="16" fillId="0" borderId="0" xfId="1" applyFont="1" applyBorder="1">
      <alignment vertical="center"/>
    </xf>
    <xf numFmtId="0" fontId="16" fillId="0" borderId="0" xfId="1" applyFont="1" applyBorder="1" applyAlignment="1">
      <alignment horizontal="center" vertical="center"/>
    </xf>
    <xf numFmtId="0" fontId="16" fillId="0" borderId="0" xfId="1" applyFont="1" applyFill="1" applyBorder="1" applyAlignment="1" applyProtection="1">
      <alignment horizontal="center" vertical="center"/>
    </xf>
    <xf numFmtId="0" fontId="16" fillId="0" borderId="0" xfId="1" applyFont="1" applyFill="1" applyBorder="1" applyAlignment="1" applyProtection="1">
      <alignment horizontal="center" vertical="center" shrinkToFit="1"/>
    </xf>
    <xf numFmtId="0" fontId="46" fillId="0" borderId="0" xfId="17" applyFont="1" applyAlignment="1">
      <alignment horizontal="left" vertical="center" wrapText="1"/>
    </xf>
    <xf numFmtId="0" fontId="28" fillId="0" borderId="0" xfId="17" applyFont="1" applyAlignment="1" applyProtection="1">
      <alignment horizontal="left" shrinkToFit="1"/>
    </xf>
    <xf numFmtId="0" fontId="28" fillId="0" borderId="0" xfId="17" applyFont="1" applyProtection="1">
      <alignment vertical="center"/>
    </xf>
    <xf numFmtId="0" fontId="32" fillId="0" borderId="0" xfId="17" applyFont="1" applyProtection="1">
      <alignment vertical="center"/>
    </xf>
    <xf numFmtId="0" fontId="28" fillId="0" borderId="0" xfId="17" applyFont="1" applyAlignment="1" applyProtection="1">
      <alignment vertical="center"/>
    </xf>
    <xf numFmtId="0" fontId="31" fillId="0" borderId="0" xfId="17" applyFont="1" applyProtection="1">
      <alignment vertical="center"/>
    </xf>
    <xf numFmtId="179" fontId="40" fillId="6" borderId="13" xfId="17" applyNumberFormat="1" applyFont="1" applyFill="1" applyBorder="1" applyProtection="1">
      <alignment vertical="center"/>
    </xf>
    <xf numFmtId="0" fontId="44" fillId="0" borderId="0" xfId="17" applyFont="1" applyAlignment="1" applyProtection="1">
      <alignment vertical="center" textRotation="255"/>
    </xf>
    <xf numFmtId="178" fontId="37" fillId="4" borderId="11" xfId="17" applyNumberFormat="1" applyFont="1" applyFill="1" applyBorder="1" applyAlignment="1" applyProtection="1">
      <alignment horizontal="center" vertical="center" shrinkToFit="1"/>
      <protection locked="0"/>
    </xf>
    <xf numFmtId="0" fontId="28" fillId="0" borderId="13" xfId="17" applyFont="1" applyBorder="1" applyProtection="1">
      <alignment vertical="center"/>
    </xf>
    <xf numFmtId="0" fontId="52" fillId="0" borderId="0" xfId="17" applyFont="1" applyAlignment="1">
      <alignment horizontal="left" vertical="center" wrapText="1"/>
    </xf>
    <xf numFmtId="178" fontId="37" fillId="0" borderId="11" xfId="17" applyNumberFormat="1" applyFont="1" applyFill="1" applyBorder="1" applyAlignment="1" applyProtection="1">
      <alignment horizontal="center" vertical="center" shrinkToFit="1"/>
    </xf>
    <xf numFmtId="0" fontId="11" fillId="2" borderId="13" xfId="0" applyFont="1" applyFill="1" applyBorder="1" applyAlignment="1" applyProtection="1">
      <alignment horizontal="center" vertical="center"/>
      <protection locked="0"/>
    </xf>
    <xf numFmtId="177" fontId="54" fillId="0" borderId="13" xfId="17" applyNumberFormat="1" applyFont="1" applyBorder="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lignment horizontal="left" vertical="center"/>
    </xf>
    <xf numFmtId="0" fontId="11" fillId="2" borderId="3" xfId="0" applyFont="1" applyFill="1" applyBorder="1" applyAlignment="1"/>
    <xf numFmtId="0" fontId="11" fillId="0" borderId="1" xfId="0" applyFont="1" applyBorder="1" applyAlignment="1">
      <alignment vertical="center"/>
    </xf>
    <xf numFmtId="0" fontId="11" fillId="0" borderId="5" xfId="0" applyFont="1" applyBorder="1">
      <alignment vertical="center"/>
    </xf>
    <xf numFmtId="0" fontId="11" fillId="0" borderId="10" xfId="0" applyFont="1" applyBorder="1">
      <alignment vertical="center"/>
    </xf>
    <xf numFmtId="0" fontId="11" fillId="0" borderId="12" xfId="0" applyFont="1" applyBorder="1" applyAlignment="1">
      <alignment horizontal="left" vertical="center"/>
    </xf>
    <xf numFmtId="0" fontId="11" fillId="0" borderId="12" xfId="0" applyFont="1" applyBorder="1" applyProtection="1">
      <alignment vertical="center"/>
    </xf>
    <xf numFmtId="0" fontId="11" fillId="0" borderId="10" xfId="0" applyFont="1" applyBorder="1" applyProtection="1">
      <alignment vertical="center"/>
    </xf>
    <xf numFmtId="0" fontId="18" fillId="0" borderId="10" xfId="1" applyFont="1" applyBorder="1">
      <alignment vertical="center"/>
    </xf>
    <xf numFmtId="0" fontId="11" fillId="0" borderId="3" xfId="0" applyFont="1" applyBorder="1">
      <alignment vertical="center"/>
    </xf>
    <xf numFmtId="0" fontId="11" fillId="0" borderId="2" xfId="0" applyFont="1" applyBorder="1">
      <alignment vertical="center"/>
    </xf>
    <xf numFmtId="0" fontId="11" fillId="0" borderId="1" xfId="0" applyFont="1" applyBorder="1" applyAlignment="1" applyProtection="1">
      <alignment vertical="center"/>
    </xf>
    <xf numFmtId="0" fontId="11" fillId="0" borderId="5" xfId="0" applyFont="1" applyBorder="1" applyProtection="1">
      <alignment vertical="center"/>
    </xf>
    <xf numFmtId="0" fontId="11" fillId="0" borderId="12"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0" borderId="10" xfId="0" applyFont="1" applyBorder="1" applyAlignment="1">
      <alignment horizontal="left" vertical="center"/>
    </xf>
    <xf numFmtId="0" fontId="11" fillId="0" borderId="12" xfId="0" applyFont="1" applyBorder="1" applyAlignment="1" applyProtection="1">
      <alignment vertical="center"/>
    </xf>
    <xf numFmtId="0" fontId="11" fillId="0" borderId="10" xfId="0" applyFont="1" applyBorder="1" applyAlignment="1" applyProtection="1">
      <alignment vertical="center"/>
    </xf>
    <xf numFmtId="0" fontId="11" fillId="0" borderId="10" xfId="0" applyFont="1" applyFill="1" applyBorder="1" applyAlignment="1">
      <alignment horizontal="left" vertical="center"/>
    </xf>
    <xf numFmtId="178" fontId="39" fillId="0" borderId="0" xfId="17" applyNumberFormat="1" applyFont="1" applyProtection="1">
      <alignment vertical="center"/>
    </xf>
    <xf numFmtId="0" fontId="39" fillId="6" borderId="9" xfId="17" applyFont="1" applyFill="1" applyBorder="1" applyAlignment="1" applyProtection="1">
      <alignment horizontal="left" vertical="center" wrapText="1"/>
    </xf>
    <xf numFmtId="0" fontId="39" fillId="6" borderId="7" xfId="17" applyFont="1" applyFill="1" applyBorder="1" applyAlignment="1" applyProtection="1">
      <alignment horizontal="left" vertical="center" wrapText="1"/>
    </xf>
    <xf numFmtId="0" fontId="39" fillId="6" borderId="15" xfId="17" applyFont="1" applyFill="1" applyBorder="1" applyAlignment="1" applyProtection="1">
      <alignment horizontal="left" vertical="center" wrapText="1"/>
    </xf>
    <xf numFmtId="0" fontId="39" fillId="6" borderId="16" xfId="17" applyFont="1" applyFill="1" applyBorder="1" applyAlignment="1" applyProtection="1">
      <alignment horizontal="left" vertical="center" wrapText="1"/>
    </xf>
    <xf numFmtId="0" fontId="39" fillId="6" borderId="13" xfId="17" applyFont="1" applyFill="1" applyBorder="1" applyAlignment="1" applyProtection="1">
      <alignment horizontal="left" vertical="center" wrapText="1"/>
    </xf>
    <xf numFmtId="0" fontId="31" fillId="0" borderId="0" xfId="17" applyFont="1" applyAlignment="1" applyProtection="1">
      <alignment horizontal="left" vertical="center"/>
    </xf>
    <xf numFmtId="0" fontId="34" fillId="0" borderId="0" xfId="17" applyFont="1" applyAlignment="1" applyProtection="1">
      <alignment vertical="center"/>
    </xf>
    <xf numFmtId="0" fontId="35" fillId="0" borderId="0" xfId="17" applyFont="1" applyAlignment="1" applyProtection="1">
      <alignment vertical="center"/>
    </xf>
    <xf numFmtId="0" fontId="28" fillId="0" borderId="0" xfId="17" applyFont="1" applyAlignment="1" applyProtection="1">
      <alignment horizontal="center" vertical="top"/>
    </xf>
    <xf numFmtId="0" fontId="37" fillId="6" borderId="13" xfId="18" applyFont="1" applyFill="1" applyBorder="1" applyAlignment="1" applyProtection="1">
      <alignment horizontal="left" vertical="center" wrapText="1"/>
    </xf>
    <xf numFmtId="0" fontId="46" fillId="0" borderId="0" xfId="17" applyFont="1" applyAlignment="1">
      <alignment horizontal="left" vertical="center" wrapText="1"/>
    </xf>
    <xf numFmtId="0" fontId="28" fillId="0" borderId="0" xfId="17" applyFont="1" applyAlignment="1" applyProtection="1">
      <alignment horizontal="left" shrinkToFit="1"/>
    </xf>
    <xf numFmtId="0" fontId="28" fillId="0" borderId="0" xfId="17" applyFont="1" applyAlignment="1" applyProtection="1">
      <alignment horizontal="center" shrinkToFit="1"/>
    </xf>
    <xf numFmtId="0" fontId="32" fillId="0" borderId="0" xfId="17" applyFont="1" applyAlignment="1" applyProtection="1">
      <alignment vertical="center" wrapText="1"/>
    </xf>
    <xf numFmtId="0" fontId="41" fillId="0" borderId="0" xfId="19" applyAlignment="1">
      <alignment vertical="center" wrapText="1"/>
    </xf>
    <xf numFmtId="0" fontId="39" fillId="6" borderId="9" xfId="17" applyFont="1" applyFill="1" applyBorder="1" applyAlignment="1" applyProtection="1">
      <alignment vertical="center" wrapText="1"/>
    </xf>
    <xf numFmtId="0" fontId="39" fillId="6" borderId="7" xfId="17" applyFont="1" applyFill="1" applyBorder="1" applyAlignment="1" applyProtection="1">
      <alignment vertical="center" wrapText="1"/>
    </xf>
    <xf numFmtId="0" fontId="50" fillId="0" borderId="0" xfId="20" applyAlignment="1" applyProtection="1">
      <alignment vertical="center" shrinkToFit="1"/>
      <protection locked="0"/>
    </xf>
    <xf numFmtId="0" fontId="41" fillId="0" borderId="0" xfId="19" applyAlignment="1" applyProtection="1">
      <alignment vertical="center" shrinkToFit="1"/>
      <protection locked="0"/>
    </xf>
    <xf numFmtId="0" fontId="40" fillId="6" borderId="13" xfId="17" applyFont="1" applyFill="1" applyBorder="1" applyAlignment="1" applyProtection="1">
      <alignment horizontal="left" vertical="center" wrapText="1"/>
    </xf>
    <xf numFmtId="0" fontId="52" fillId="0" borderId="0" xfId="17" applyFont="1" applyAlignment="1">
      <alignment horizontal="left" vertical="top" wrapText="1"/>
    </xf>
    <xf numFmtId="0" fontId="39" fillId="6" borderId="13" xfId="17" applyFont="1" applyFill="1" applyBorder="1" applyAlignment="1" applyProtection="1">
      <alignment horizontal="left" vertical="center"/>
    </xf>
    <xf numFmtId="0" fontId="39" fillId="6" borderId="19" xfId="17" applyFont="1" applyFill="1" applyBorder="1" applyAlignment="1" applyProtection="1">
      <alignment horizontal="left" vertical="center" wrapText="1"/>
    </xf>
    <xf numFmtId="0" fontId="39" fillId="6" borderId="20" xfId="17" applyFont="1" applyFill="1" applyBorder="1" applyAlignment="1" applyProtection="1">
      <alignment horizontal="left" vertical="center" wrapText="1"/>
    </xf>
    <xf numFmtId="0" fontId="42" fillId="0" borderId="0" xfId="17" applyFont="1" applyAlignment="1">
      <alignment horizontal="left" vertical="center" wrapText="1"/>
    </xf>
    <xf numFmtId="0" fontId="52" fillId="0" borderId="0" xfId="17" applyFont="1" applyAlignment="1">
      <alignment horizontal="left" vertical="center" wrapText="1"/>
    </xf>
    <xf numFmtId="0" fontId="39" fillId="6" borderId="21" xfId="17" applyFont="1" applyFill="1" applyBorder="1" applyAlignment="1" applyProtection="1">
      <alignment horizontal="left" vertical="center" wrapText="1"/>
    </xf>
    <xf numFmtId="0" fontId="39" fillId="6" borderId="17" xfId="17" applyFont="1" applyFill="1" applyBorder="1" applyAlignment="1" applyProtection="1">
      <alignment horizontal="left" vertical="center" wrapText="1"/>
    </xf>
    <xf numFmtId="0" fontId="39" fillId="6" borderId="11" xfId="17" applyFont="1" applyFill="1" applyBorder="1" applyAlignment="1" applyProtection="1">
      <alignment horizontal="left" vertical="center" wrapText="1"/>
    </xf>
    <xf numFmtId="0" fontId="11" fillId="0" borderId="0"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8" fillId="0" borderId="0" xfId="1" applyFont="1" applyAlignment="1">
      <alignment horizontal="left" vertical="center" wrapTex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pplyAlignment="1">
      <alignment horizontal="center" vertical="center"/>
    </xf>
    <xf numFmtId="177" fontId="11" fillId="2" borderId="9" xfId="0" applyNumberFormat="1" applyFont="1" applyFill="1" applyBorder="1" applyAlignment="1" applyProtection="1">
      <alignment vertical="center"/>
      <protection locked="0"/>
    </xf>
    <xf numFmtId="177" fontId="11" fillId="2" borderId="8" xfId="0" applyNumberFormat="1" applyFont="1" applyFill="1" applyBorder="1" applyAlignment="1" applyProtection="1">
      <alignment vertical="center"/>
      <protection locked="0"/>
    </xf>
    <xf numFmtId="0" fontId="11" fillId="0" borderId="6" xfId="0" applyFont="1" applyBorder="1" applyAlignment="1">
      <alignment horizontal="left" vertical="center"/>
    </xf>
    <xf numFmtId="0" fontId="11" fillId="0" borderId="1" xfId="0" applyFont="1" applyBorder="1" applyAlignment="1">
      <alignment horizontal="left" vertical="center"/>
    </xf>
    <xf numFmtId="0" fontId="11" fillId="2" borderId="13" xfId="0" applyFont="1" applyFill="1" applyBorder="1" applyAlignment="1" applyProtection="1">
      <alignment horizontal="center" vertical="center"/>
      <protection locked="0"/>
    </xf>
    <xf numFmtId="0" fontId="11" fillId="0" borderId="12"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11" fillId="0" borderId="9" xfId="0" applyFont="1" applyBorder="1" applyAlignment="1">
      <alignment horizontal="left" vertical="center" shrinkToFit="1"/>
    </xf>
    <xf numFmtId="0" fontId="11" fillId="0" borderId="7" xfId="0" applyFont="1" applyBorder="1" applyAlignment="1">
      <alignment horizontal="left" vertical="center" shrinkToFit="1"/>
    </xf>
    <xf numFmtId="0" fontId="13" fillId="5" borderId="9" xfId="0" applyFont="1" applyFill="1" applyBorder="1" applyAlignment="1">
      <alignment horizontal="left" vertical="center" shrinkToFit="1"/>
    </xf>
    <xf numFmtId="0" fontId="13" fillId="5" borderId="8" xfId="0" applyFont="1" applyFill="1" applyBorder="1" applyAlignment="1">
      <alignment horizontal="left" vertical="center" shrinkToFit="1"/>
    </xf>
    <xf numFmtId="0" fontId="13" fillId="5" borderId="7" xfId="0" applyFont="1" applyFill="1" applyBorder="1" applyAlignment="1">
      <alignment horizontal="left" vertical="center" shrinkToFit="1"/>
    </xf>
    <xf numFmtId="0" fontId="13" fillId="5" borderId="9" xfId="0" applyFont="1" applyFill="1" applyBorder="1" applyAlignment="1">
      <alignment horizontal="left" vertical="center"/>
    </xf>
    <xf numFmtId="0" fontId="13" fillId="5" borderId="8" xfId="0" applyFont="1" applyFill="1" applyBorder="1" applyAlignment="1">
      <alignment horizontal="left" vertical="center"/>
    </xf>
    <xf numFmtId="0" fontId="13" fillId="5" borderId="7" xfId="0" applyFont="1" applyFill="1" applyBorder="1" applyAlignment="1">
      <alignment horizontal="left" vertical="center"/>
    </xf>
    <xf numFmtId="0" fontId="12" fillId="2" borderId="9"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0" borderId="9" xfId="0" applyFont="1" applyFill="1" applyBorder="1" applyAlignment="1">
      <alignment horizontal="left" vertical="center"/>
    </xf>
    <xf numFmtId="0" fontId="11" fillId="0" borderId="8" xfId="0" applyFont="1" applyFill="1" applyBorder="1" applyAlignment="1">
      <alignment horizontal="left" vertical="center"/>
    </xf>
    <xf numFmtId="0" fontId="11" fillId="0" borderId="7" xfId="0" applyFont="1" applyFill="1" applyBorder="1" applyAlignment="1">
      <alignment horizontal="left" vertical="center"/>
    </xf>
    <xf numFmtId="0" fontId="11" fillId="0" borderId="6" xfId="0" applyFont="1" applyBorder="1" applyAlignment="1" applyProtection="1">
      <alignment horizontal="left" vertical="center"/>
    </xf>
    <xf numFmtId="0" fontId="11" fillId="0" borderId="1" xfId="0" applyFont="1" applyBorder="1" applyAlignment="1" applyProtection="1">
      <alignment horizontal="left" vertical="center"/>
    </xf>
    <xf numFmtId="0" fontId="11" fillId="0" borderId="3" xfId="0" applyFont="1" applyFill="1" applyBorder="1" applyAlignment="1" applyProtection="1">
      <alignment horizontal="left" vertical="center"/>
    </xf>
    <xf numFmtId="0" fontId="11" fillId="2" borderId="6"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0" fillId="0" borderId="8" xfId="0" applyFont="1" applyBorder="1" applyAlignment="1">
      <alignment vertical="center" wrapText="1"/>
    </xf>
    <xf numFmtId="0" fontId="10" fillId="0" borderId="7" xfId="0" applyFont="1" applyBorder="1" applyAlignment="1">
      <alignment vertical="center" wrapText="1"/>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Fill="1" applyBorder="1" applyAlignment="1" applyProtection="1">
      <alignment horizontal="center" vertical="center" shrinkToFit="1"/>
    </xf>
    <xf numFmtId="0" fontId="11" fillId="2" borderId="6"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10"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11" fillId="2" borderId="3" xfId="0" applyFont="1" applyFill="1" applyBorder="1" applyAlignment="1" applyProtection="1">
      <alignment horizontal="left" vertical="center" wrapText="1"/>
      <protection locked="0"/>
    </xf>
    <xf numFmtId="0" fontId="11" fillId="2" borderId="2" xfId="0" applyFont="1" applyFill="1" applyBorder="1" applyAlignment="1" applyProtection="1">
      <alignment horizontal="left" vertical="center" wrapText="1"/>
      <protection locked="0"/>
    </xf>
    <xf numFmtId="0" fontId="11" fillId="0" borderId="12"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177" fontId="11" fillId="2" borderId="9" xfId="0" applyNumberFormat="1" applyFont="1" applyFill="1" applyBorder="1" applyAlignment="1" applyProtection="1">
      <alignment horizontal="center" vertical="center"/>
      <protection locked="0"/>
    </xf>
    <xf numFmtId="177" fontId="11" fillId="2" borderId="8" xfId="0" applyNumberFormat="1" applyFont="1" applyFill="1" applyBorder="1" applyAlignment="1" applyProtection="1">
      <alignment horizontal="center" vertical="center"/>
      <protection locked="0"/>
    </xf>
    <xf numFmtId="177" fontId="11" fillId="7" borderId="9" xfId="0" applyNumberFormat="1" applyFont="1" applyFill="1" applyBorder="1" applyAlignment="1" applyProtection="1">
      <alignment horizontal="center" vertical="center"/>
    </xf>
    <xf numFmtId="177" fontId="11" fillId="7" borderId="8" xfId="0" applyNumberFormat="1" applyFont="1" applyFill="1" applyBorder="1" applyAlignment="1" applyProtection="1">
      <alignment horizontal="center" vertical="center"/>
    </xf>
    <xf numFmtId="0" fontId="11" fillId="2" borderId="6" xfId="0" applyFont="1" applyFill="1" applyBorder="1" applyAlignment="1" applyProtection="1">
      <alignment horizontal="left" vertical="top" wrapText="1"/>
      <protection locked="0"/>
    </xf>
    <xf numFmtId="0" fontId="11" fillId="2" borderId="1" xfId="0"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12"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0" fontId="26" fillId="0" borderId="0" xfId="0" applyFont="1" applyAlignment="1">
      <alignment horizontal="center" vertical="center" wrapText="1"/>
    </xf>
    <xf numFmtId="0" fontId="11" fillId="0" borderId="10" xfId="0" applyFont="1" applyBorder="1" applyAlignment="1" applyProtection="1">
      <alignment horizontal="left" vertical="center"/>
    </xf>
    <xf numFmtId="177" fontId="11" fillId="2" borderId="9" xfId="0" applyNumberFormat="1" applyFont="1" applyFill="1" applyBorder="1" applyAlignment="1" applyProtection="1">
      <alignment horizontal="left" vertical="center"/>
      <protection locked="0"/>
    </xf>
    <xf numFmtId="177" fontId="11" fillId="2" borderId="8" xfId="0" applyNumberFormat="1"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xf>
    <xf numFmtId="0" fontId="11" fillId="0" borderId="10" xfId="0" applyFont="1" applyBorder="1" applyAlignment="1">
      <alignment horizontal="left" vertical="center"/>
    </xf>
    <xf numFmtId="0" fontId="11" fillId="0" borderId="0"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11" fillId="0" borderId="2" xfId="0" applyFont="1" applyFill="1" applyBorder="1" applyAlignment="1" applyProtection="1">
      <alignment horizontal="center" vertical="center" shrinkToFi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3" fillId="5" borderId="9" xfId="0" applyFont="1" applyFill="1" applyBorder="1" applyAlignment="1">
      <alignment horizontal="center" vertical="center" shrinkToFit="1"/>
    </xf>
    <xf numFmtId="0" fontId="13" fillId="5" borderId="8" xfId="0" applyFont="1" applyFill="1" applyBorder="1" applyAlignment="1">
      <alignment horizontal="center" vertical="center" shrinkToFit="1"/>
    </xf>
    <xf numFmtId="0" fontId="13" fillId="5" borderId="7" xfId="0" applyFont="1" applyFill="1" applyBorder="1" applyAlignment="1">
      <alignment horizontal="center" vertical="center" shrinkToFit="1"/>
    </xf>
    <xf numFmtId="0" fontId="13" fillId="5" borderId="9" xfId="0" applyFont="1" applyFill="1" applyBorder="1" applyAlignment="1">
      <alignment horizontal="center" vertical="center"/>
    </xf>
    <xf numFmtId="0" fontId="13" fillId="5" borderId="8" xfId="0" applyFont="1" applyFill="1" applyBorder="1" applyAlignment="1">
      <alignment horizontal="center" vertical="center"/>
    </xf>
    <xf numFmtId="0" fontId="13" fillId="2" borderId="13" xfId="0" applyFont="1" applyFill="1" applyBorder="1" applyAlignment="1" applyProtection="1">
      <alignment horizontal="center" vertical="center" shrinkToFit="1"/>
      <protection locked="0"/>
    </xf>
    <xf numFmtId="0" fontId="17" fillId="0" borderId="0" xfId="1" applyFont="1" applyAlignment="1">
      <alignment horizontal="left" vertical="top" wrapText="1"/>
    </xf>
    <xf numFmtId="0" fontId="16" fillId="2" borderId="0" xfId="1" applyFont="1" applyFill="1" applyBorder="1" applyAlignment="1" applyProtection="1">
      <alignment horizontal="left" vertical="center" shrinkToFit="1"/>
      <protection locked="0"/>
    </xf>
    <xf numFmtId="0" fontId="16" fillId="0" borderId="0" xfId="1" applyFont="1" applyFill="1" applyBorder="1" applyAlignment="1" applyProtection="1">
      <alignment horizontal="center" vertical="center"/>
    </xf>
    <xf numFmtId="0" fontId="16" fillId="0" borderId="0" xfId="1" applyFont="1" applyFill="1" applyBorder="1" applyAlignment="1" applyProtection="1">
      <alignment horizontal="left" vertical="center"/>
    </xf>
    <xf numFmtId="0" fontId="23" fillId="0" borderId="0" xfId="1" applyFont="1" applyBorder="1" applyAlignment="1">
      <alignment horizontal="center" vertical="center"/>
    </xf>
    <xf numFmtId="0" fontId="16" fillId="2" borderId="0" xfId="1" applyFont="1" applyFill="1" applyBorder="1" applyAlignment="1" applyProtection="1">
      <alignment horizontal="center" vertical="center" shrinkToFit="1"/>
      <protection locked="0"/>
    </xf>
    <xf numFmtId="0" fontId="0" fillId="2" borderId="0" xfId="0" applyFill="1" applyAlignment="1" applyProtection="1">
      <alignment vertical="center" shrinkToFit="1"/>
      <protection locked="0"/>
    </xf>
    <xf numFmtId="0" fontId="17" fillId="2" borderId="0" xfId="1" applyFont="1" applyFill="1" applyBorder="1" applyAlignment="1" applyProtection="1">
      <alignment horizontal="center" vertical="center" shrinkToFit="1"/>
      <protection locked="0"/>
    </xf>
  </cellXfs>
  <cellStyles count="49">
    <cellStyle name="ハイパーリンク" xfId="20" builtinId="8"/>
    <cellStyle name="桁区切り 2" xfId="21"/>
    <cellStyle name="桁区切り 2 10" xfId="2"/>
    <cellStyle name="標準" xfId="0" builtinId="0"/>
    <cellStyle name="標準 2" xfId="1"/>
    <cellStyle name="標準 2 2" xfId="3"/>
    <cellStyle name="標準 2 3" xfId="4"/>
    <cellStyle name="標準 2 4" xfId="7"/>
    <cellStyle name="標準 2 5" xfId="18"/>
    <cellStyle name="標準 3" xfId="6"/>
    <cellStyle name="標準 3 2" xfId="8"/>
    <cellStyle name="標準 3 2 2" xfId="13"/>
    <cellStyle name="標準 3 2 2 2" xfId="30"/>
    <cellStyle name="標準 3 2 2 3" xfId="41"/>
    <cellStyle name="標準 3 2 3" xfId="23"/>
    <cellStyle name="標準 3 2 4" xfId="29"/>
    <cellStyle name="標準 3 2 5" xfId="40"/>
    <cellStyle name="標準 3 3" xfId="9"/>
    <cellStyle name="標準 3 3 2" xfId="14"/>
    <cellStyle name="標準 3 3 2 2" xfId="32"/>
    <cellStyle name="標準 3 3 2 3" xfId="43"/>
    <cellStyle name="標準 3 3 3" xfId="17"/>
    <cellStyle name="標準 3 3 4" xfId="24"/>
    <cellStyle name="標準 3 3 5" xfId="31"/>
    <cellStyle name="標準 3 3 6" xfId="42"/>
    <cellStyle name="標準 3 4" xfId="11"/>
    <cellStyle name="標準 3 4 2" xfId="16"/>
    <cellStyle name="標準 3 4 2 2" xfId="34"/>
    <cellStyle name="標準 3 4 2 3" xfId="45"/>
    <cellStyle name="標準 3 4 3" xfId="26"/>
    <cellStyle name="標準 3 4 4" xfId="33"/>
    <cellStyle name="標準 3 4 5" xfId="44"/>
    <cellStyle name="標準 3 5" xfId="12"/>
    <cellStyle name="標準 3 5 2" xfId="35"/>
    <cellStyle name="標準 3 5 3" xfId="46"/>
    <cellStyle name="標準 3 6" xfId="22"/>
    <cellStyle name="標準 3 7" xfId="28"/>
    <cellStyle name="標準 3 8" xfId="39"/>
    <cellStyle name="標準 4" xfId="5"/>
    <cellStyle name="標準 5" xfId="10"/>
    <cellStyle name="標準 5 2" xfId="15"/>
    <cellStyle name="標準 5 2 2" xfId="37"/>
    <cellStyle name="標準 5 2 3" xfId="48"/>
    <cellStyle name="標準 5 3" xfId="25"/>
    <cellStyle name="標準 5 4" xfId="36"/>
    <cellStyle name="標準 5 5" xfId="47"/>
    <cellStyle name="標準 6" xfId="19"/>
    <cellStyle name="標準 7" xfId="27"/>
    <cellStyle name="標準 8" xfId="38"/>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FF66"/>
      <color rgb="FFFFFF6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0</xdr:colOff>
      <xdr:row>1</xdr:row>
      <xdr:rowOff>0</xdr:rowOff>
    </xdr:from>
    <xdr:to>
      <xdr:col>14</xdr:col>
      <xdr:colOff>0</xdr:colOff>
      <xdr:row>2</xdr:row>
      <xdr:rowOff>0</xdr:rowOff>
    </xdr:to>
    <xdr:sp macro="" textlink="">
      <xdr:nvSpPr>
        <xdr:cNvPr id="19" name="正方形/長方形 18"/>
        <xdr:cNvSpPr/>
      </xdr:nvSpPr>
      <xdr:spPr>
        <a:xfrm>
          <a:off x="5570220" y="259080"/>
          <a:ext cx="617220" cy="28194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72</xdr:row>
          <xdr:rowOff>152400</xdr:rowOff>
        </xdr:from>
        <xdr:to>
          <xdr:col>1</xdr:col>
          <xdr:colOff>323850</xdr:colOff>
          <xdr:row>72</xdr:row>
          <xdr:rowOff>685800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73</xdr:row>
          <xdr:rowOff>66675</xdr:rowOff>
        </xdr:from>
        <xdr:to>
          <xdr:col>1</xdr:col>
          <xdr:colOff>342900</xdr:colOff>
          <xdr:row>73</xdr:row>
          <xdr:rowOff>476250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70</xdr:row>
          <xdr:rowOff>28575</xdr:rowOff>
        </xdr:from>
        <xdr:to>
          <xdr:col>1</xdr:col>
          <xdr:colOff>323850</xdr:colOff>
          <xdr:row>70</xdr:row>
          <xdr:rowOff>476250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74</xdr:row>
          <xdr:rowOff>161925</xdr:rowOff>
        </xdr:from>
        <xdr:to>
          <xdr:col>1</xdr:col>
          <xdr:colOff>323850</xdr:colOff>
          <xdr:row>74</xdr:row>
          <xdr:rowOff>695325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47625</xdr:rowOff>
        </xdr:from>
        <xdr:to>
          <xdr:col>1</xdr:col>
          <xdr:colOff>323850</xdr:colOff>
          <xdr:row>69</xdr:row>
          <xdr:rowOff>400050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142875</xdr:rowOff>
        </xdr:from>
        <xdr:to>
          <xdr:col>1</xdr:col>
          <xdr:colOff>323850</xdr:colOff>
          <xdr:row>68</xdr:row>
          <xdr:rowOff>581025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57150</xdr:rowOff>
        </xdr:from>
        <xdr:to>
          <xdr:col>1</xdr:col>
          <xdr:colOff>323850</xdr:colOff>
          <xdr:row>67</xdr:row>
          <xdr:rowOff>409575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209550</xdr:rowOff>
        </xdr:from>
        <xdr:to>
          <xdr:col>1</xdr:col>
          <xdr:colOff>314325</xdr:colOff>
          <xdr:row>66</xdr:row>
          <xdr:rowOff>419100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95250</xdr:rowOff>
        </xdr:from>
        <xdr:to>
          <xdr:col>1</xdr:col>
          <xdr:colOff>323850</xdr:colOff>
          <xdr:row>65</xdr:row>
          <xdr:rowOff>685800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64</xdr:row>
          <xdr:rowOff>114300</xdr:rowOff>
        </xdr:from>
        <xdr:to>
          <xdr:col>1</xdr:col>
          <xdr:colOff>323850</xdr:colOff>
          <xdr:row>64</xdr:row>
          <xdr:rowOff>838200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95250</xdr:rowOff>
        </xdr:from>
        <xdr:to>
          <xdr:col>1</xdr:col>
          <xdr:colOff>323850</xdr:colOff>
          <xdr:row>63</xdr:row>
          <xdr:rowOff>552450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61</xdr:row>
          <xdr:rowOff>57150</xdr:rowOff>
        </xdr:from>
        <xdr:to>
          <xdr:col>1</xdr:col>
          <xdr:colOff>323850</xdr:colOff>
          <xdr:row>61</xdr:row>
          <xdr:rowOff>561975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60</xdr:row>
          <xdr:rowOff>152400</xdr:rowOff>
        </xdr:from>
        <xdr:to>
          <xdr:col>1</xdr:col>
          <xdr:colOff>323850</xdr:colOff>
          <xdr:row>61</xdr:row>
          <xdr:rowOff>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28575</xdr:rowOff>
        </xdr:from>
        <xdr:to>
          <xdr:col>1</xdr:col>
          <xdr:colOff>409575</xdr:colOff>
          <xdr:row>62</xdr:row>
          <xdr:rowOff>381000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75</xdr:row>
          <xdr:rowOff>161925</xdr:rowOff>
        </xdr:from>
        <xdr:to>
          <xdr:col>1</xdr:col>
          <xdr:colOff>323850</xdr:colOff>
          <xdr:row>75</xdr:row>
          <xdr:rowOff>695325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13</xdr:col>
      <xdr:colOff>0</xdr:colOff>
      <xdr:row>2</xdr:row>
      <xdr:rowOff>0</xdr:rowOff>
    </xdr:to>
    <xdr:sp macro="" textlink="">
      <xdr:nvSpPr>
        <xdr:cNvPr id="7" name="正方形/長方形 6"/>
        <xdr:cNvSpPr/>
      </xdr:nvSpPr>
      <xdr:spPr>
        <a:xfrm>
          <a:off x="6896100" y="171450"/>
          <a:ext cx="685800" cy="2857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76200</xdr:colOff>
      <xdr:row>9</xdr:row>
      <xdr:rowOff>152399</xdr:rowOff>
    </xdr:from>
    <xdr:ext cx="1826560" cy="3752851"/>
    <xdr:sp macro="" textlink="">
      <xdr:nvSpPr>
        <xdr:cNvPr id="3" name="テキスト ボックス 2"/>
        <xdr:cNvSpPr txBox="1"/>
      </xdr:nvSpPr>
      <xdr:spPr>
        <a:xfrm>
          <a:off x="6753225" y="2428874"/>
          <a:ext cx="1826560" cy="3752851"/>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登録事業プランを提供する事業者と太陽光発電システムの所有者が異なる場合は必ず提出してください。</a:t>
          </a:r>
          <a:endParaRPr kumimoji="1" lang="en-US" altLang="ja-JP" sz="1600"/>
        </a:p>
        <a:p>
          <a:endParaRPr kumimoji="1" lang="en-US" altLang="ja-JP" sz="1600"/>
        </a:p>
        <a:p>
          <a:r>
            <a:rPr kumimoji="1" lang="en-US" altLang="ja-JP" sz="1600"/>
            <a:t>※</a:t>
          </a:r>
          <a:r>
            <a:rPr kumimoji="1" lang="ja-JP" altLang="en-US" sz="1600"/>
            <a:t>設備によりリース契約が分かれる場合はそれぞれ本様式を作成してください。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0</xdr:colOff>
      <xdr:row>4</xdr:row>
      <xdr:rowOff>0</xdr:rowOff>
    </xdr:from>
    <xdr:to>
      <xdr:col>22</xdr:col>
      <xdr:colOff>0</xdr:colOff>
      <xdr:row>5</xdr:row>
      <xdr:rowOff>0</xdr:rowOff>
    </xdr:to>
    <xdr:sp macro="" textlink="">
      <xdr:nvSpPr>
        <xdr:cNvPr id="2" name="正方形/長方形 1"/>
        <xdr:cNvSpPr/>
      </xdr:nvSpPr>
      <xdr:spPr>
        <a:xfrm>
          <a:off x="6972300" y="571500"/>
          <a:ext cx="809625" cy="171450"/>
        </a:xfrm>
        <a:prstGeom prst="rect">
          <a:avLst/>
        </a:prstGeom>
        <a:solidFill>
          <a:srgbClr val="FFFF66"/>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saki-r/Desktop/&#27096;&#24335;1-2%20&#20132;&#20184;&#30003;&#35531;&#26360;&#39006;&#19968;&#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zehweb.jp/registration/battery/"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72"/>
  <sheetViews>
    <sheetView showGridLines="0" tabSelected="1" view="pageBreakPreview" zoomScale="85" zoomScaleNormal="100" zoomScaleSheetLayoutView="85" workbookViewId="0">
      <selection activeCell="E4" sqref="E4"/>
    </sheetView>
  </sheetViews>
  <sheetFormatPr defaultColWidth="8" defaultRowHeight="13.5" outlineLevelCol="1" x14ac:dyDescent="0.15"/>
  <cols>
    <col min="1" max="1" width="2.75" style="92" customWidth="1"/>
    <col min="2" max="2" width="3.625" style="92" customWidth="1"/>
    <col min="3" max="3" width="16.875" style="93" customWidth="1"/>
    <col min="4" max="4" width="20.25" style="92" customWidth="1"/>
    <col min="5" max="5" width="37.5" style="93" customWidth="1"/>
    <col min="6" max="6" width="27.875" style="94" customWidth="1"/>
    <col min="7" max="7" width="4.5" style="122" customWidth="1"/>
    <col min="8" max="8" width="9.625" style="92" customWidth="1"/>
    <col min="9" max="9" width="7.25" style="92" customWidth="1"/>
    <col min="10" max="10" width="10.75" style="96" customWidth="1"/>
    <col min="11" max="13" width="10.75" style="92" customWidth="1"/>
    <col min="14" max="19" width="8" style="92" customWidth="1"/>
    <col min="20" max="20" width="13.125" style="92" customWidth="1"/>
    <col min="21" max="23" width="8" style="92" customWidth="1"/>
    <col min="24" max="24" width="8" style="97"/>
    <col min="25" max="35" width="8" style="92" hidden="1" customWidth="1" outlineLevel="1"/>
    <col min="36" max="36" width="8" style="92" collapsed="1"/>
    <col min="37" max="16384" width="8" style="92"/>
  </cols>
  <sheetData>
    <row r="1" spans="1:24" x14ac:dyDescent="0.15">
      <c r="G1" s="95" t="str">
        <f>IF(E5="","","申請者：")</f>
        <v/>
      </c>
      <c r="H1" s="207" t="str">
        <f>IF(E5="","","  "&amp;E5)</f>
        <v/>
      </c>
      <c r="I1" s="207"/>
    </row>
    <row r="2" spans="1:24" ht="33.6" customHeight="1" x14ac:dyDescent="0.15">
      <c r="A2" s="98"/>
      <c r="B2" s="208" t="s">
        <v>56</v>
      </c>
      <c r="C2" s="209"/>
      <c r="D2" s="209"/>
      <c r="E2" s="209"/>
      <c r="F2" s="201" t="s">
        <v>204</v>
      </c>
      <c r="G2" s="100"/>
      <c r="H2" s="210"/>
      <c r="I2" s="210"/>
      <c r="X2" s="97">
        <f>+X4*X5*X8*X9</f>
        <v>0</v>
      </c>
    </row>
    <row r="3" spans="1:24" ht="22.5" customHeight="1" x14ac:dyDescent="0.15">
      <c r="A3" s="98"/>
      <c r="B3" s="101"/>
      <c r="C3" s="102"/>
      <c r="D3" s="102"/>
      <c r="E3" s="102"/>
      <c r="F3" s="99"/>
      <c r="G3" s="100"/>
      <c r="H3" s="103"/>
      <c r="I3" s="103"/>
      <c r="X3" s="97" t="s">
        <v>57</v>
      </c>
    </row>
    <row r="4" spans="1:24" s="104" customFormat="1" ht="50.1" customHeight="1" x14ac:dyDescent="0.15">
      <c r="C4" s="211" t="s">
        <v>58</v>
      </c>
      <c r="D4" s="211"/>
      <c r="E4" s="105"/>
      <c r="F4" s="106" t="s">
        <v>59</v>
      </c>
      <c r="G4" s="107"/>
      <c r="H4" s="107"/>
      <c r="J4" s="108"/>
      <c r="L4" s="109" t="s">
        <v>60</v>
      </c>
      <c r="X4" s="110">
        <f>IF(E4="",0,1)</f>
        <v>0</v>
      </c>
    </row>
    <row r="5" spans="1:24" s="104" customFormat="1" ht="50.1" customHeight="1" x14ac:dyDescent="0.15">
      <c r="C5" s="211" t="s">
        <v>61</v>
      </c>
      <c r="D5" s="211"/>
      <c r="E5" s="111"/>
      <c r="F5" s="106" t="s">
        <v>59</v>
      </c>
      <c r="G5" s="107"/>
      <c r="H5" s="107"/>
      <c r="J5" s="108"/>
      <c r="L5" s="109"/>
      <c r="X5" s="110">
        <f>IF(E5="",0,1)</f>
        <v>0</v>
      </c>
    </row>
    <row r="6" spans="1:24" s="104" customFormat="1" ht="22.5" customHeight="1" x14ac:dyDescent="0.15">
      <c r="C6" s="114"/>
      <c r="D6" s="115"/>
      <c r="E6" s="115"/>
      <c r="F6" s="115"/>
      <c r="G6" s="116"/>
      <c r="H6" s="117"/>
      <c r="J6" s="108"/>
      <c r="M6" s="109"/>
      <c r="X6" s="110"/>
    </row>
    <row r="7" spans="1:24" s="104" customFormat="1" ht="16.5" customHeight="1" x14ac:dyDescent="0.15">
      <c r="A7" s="92"/>
      <c r="B7" s="118" t="s">
        <v>62</v>
      </c>
      <c r="C7" s="119"/>
      <c r="D7" s="119"/>
      <c r="E7" s="120"/>
      <c r="F7" s="121"/>
      <c r="G7" s="122"/>
      <c r="H7" s="92"/>
      <c r="I7" s="92"/>
      <c r="J7" s="108"/>
      <c r="L7" s="109" t="s">
        <v>63</v>
      </c>
      <c r="X7" s="110"/>
    </row>
    <row r="8" spans="1:24" ht="50.1" customHeight="1" thickBot="1" x14ac:dyDescent="0.2">
      <c r="B8" s="123"/>
      <c r="C8" s="206" t="s">
        <v>64</v>
      </c>
      <c r="D8" s="206"/>
      <c r="E8" s="124"/>
      <c r="F8" s="106" t="s">
        <v>59</v>
      </c>
      <c r="G8" s="125"/>
      <c r="H8" s="214" t="s">
        <v>65</v>
      </c>
      <c r="I8" s="214"/>
      <c r="J8" s="215" t="str">
        <f>IF(E8="設置されていなかった（今回設置しない）","太陽光発電設備が今回新たに設置されるのではない場合は太陽光発電設備・蓄電池の補助は対象外となります。また、太陽光発電設備が設置されない場合は高効率給湯器・コージェネは対象外となります。",IF(E8="設置されていた","以前から太陽光発電設備が設置されていた場合は太陽光発電設備・蓄電池の補助は対象外となります。",""))</f>
        <v/>
      </c>
      <c r="K8" s="216"/>
      <c r="L8" s="216"/>
      <c r="M8" s="216"/>
      <c r="N8" s="216"/>
      <c r="O8" s="216"/>
      <c r="P8" s="216"/>
      <c r="Q8" s="216"/>
      <c r="R8" s="216"/>
      <c r="S8" s="216"/>
      <c r="X8" s="110">
        <f>IF(E8="",0,1)</f>
        <v>0</v>
      </c>
    </row>
    <row r="9" spans="1:24" ht="50.1" customHeight="1" thickBot="1" x14ac:dyDescent="0.2">
      <c r="B9" s="123"/>
      <c r="C9" s="206" t="s">
        <v>66</v>
      </c>
      <c r="D9" s="206"/>
      <c r="E9" s="124"/>
      <c r="F9" s="106" t="s">
        <v>59</v>
      </c>
      <c r="G9" s="125"/>
      <c r="H9" s="126" t="str">
        <f>IF(X2=1,"○","")</f>
        <v/>
      </c>
      <c r="J9" s="96" t="str">
        <f>IF(E9="利用する","FIT・FIP制度を利用する場合は太陽光発電設備・蓄電池の補助は対象外となります。","")</f>
        <v/>
      </c>
      <c r="X9" s="110">
        <f>IF(E9="",0,1)</f>
        <v>0</v>
      </c>
    </row>
    <row r="10" spans="1:24" ht="16.5" customHeight="1" x14ac:dyDescent="0.15">
      <c r="B10" s="123"/>
      <c r="C10" s="127"/>
      <c r="D10" s="127"/>
      <c r="E10" s="128"/>
      <c r="F10" s="129"/>
      <c r="G10" s="100"/>
      <c r="J10" s="96" t="str">
        <f>IF(X2=0,"上記の記載必須項目が入力されていません。","")</f>
        <v>上記の記載必須項目が入力されていません。</v>
      </c>
    </row>
    <row r="11" spans="1:24" s="104" customFormat="1" ht="12.75" customHeight="1" x14ac:dyDescent="0.15">
      <c r="B11" s="130"/>
      <c r="C11" s="114"/>
      <c r="D11" s="131"/>
      <c r="E11" s="131"/>
      <c r="F11" s="131"/>
      <c r="G11" s="116"/>
      <c r="H11" s="117"/>
      <c r="J11" s="108"/>
      <c r="X11" s="110"/>
    </row>
    <row r="12" spans="1:24" s="104" customFormat="1" ht="12.75" customHeight="1" x14ac:dyDescent="0.15">
      <c r="B12" s="130"/>
      <c r="C12" s="114"/>
      <c r="D12" s="131"/>
      <c r="E12" s="131"/>
      <c r="F12" s="131"/>
      <c r="G12" s="116"/>
      <c r="H12" s="117"/>
      <c r="J12" s="108"/>
      <c r="X12" s="110"/>
    </row>
    <row r="13" spans="1:24" ht="16.5" customHeight="1" x14ac:dyDescent="0.15">
      <c r="B13" s="118" t="s">
        <v>67</v>
      </c>
      <c r="C13" s="119"/>
      <c r="D13" s="119"/>
      <c r="E13" s="120"/>
      <c r="F13" s="121"/>
      <c r="L13" s="109" t="s">
        <v>68</v>
      </c>
    </row>
    <row r="14" spans="1:24" ht="16.5" customHeight="1" x14ac:dyDescent="0.15">
      <c r="C14" s="119" t="s">
        <v>69</v>
      </c>
      <c r="D14" s="119"/>
      <c r="E14" s="120"/>
      <c r="F14" s="121"/>
    </row>
    <row r="15" spans="1:24" ht="50.1" customHeight="1" x14ac:dyDescent="0.15">
      <c r="B15" s="123"/>
      <c r="C15" s="206" t="s">
        <v>70</v>
      </c>
      <c r="D15" s="206"/>
      <c r="E15" s="132"/>
      <c r="F15" s="106"/>
      <c r="G15" s="100" t="s">
        <v>71</v>
      </c>
      <c r="J15" s="96" t="str">
        <f>IF(E20+E21=0,"",IF(E15="","メーカー名・型番を入力してください。",""))</f>
        <v/>
      </c>
      <c r="X15" s="110"/>
    </row>
    <row r="16" spans="1:24" ht="50.1" customHeight="1" x14ac:dyDescent="0.15">
      <c r="B16" s="123"/>
      <c r="C16" s="206" t="s">
        <v>72</v>
      </c>
      <c r="D16" s="206"/>
      <c r="E16" s="132"/>
      <c r="F16" s="106"/>
      <c r="G16" s="100" t="s">
        <v>73</v>
      </c>
      <c r="J16" s="96" t="str">
        <f>IF(E20+E21=0,"",IF(E16="","メーカー名・型番を入力してください。",""))</f>
        <v/>
      </c>
      <c r="X16" s="110"/>
    </row>
    <row r="17" spans="2:27" ht="50.1" customHeight="1" x14ac:dyDescent="0.15">
      <c r="B17" s="123"/>
      <c r="C17" s="206" t="s">
        <v>74</v>
      </c>
      <c r="D17" s="206"/>
      <c r="E17" s="133"/>
      <c r="F17" s="106" t="s">
        <v>75</v>
      </c>
      <c r="G17" s="100" t="s">
        <v>76</v>
      </c>
      <c r="J17" s="96" t="str">
        <f>IF(E20+E21=0,"",IF(E17="","未入力です。入力してください。",""))</f>
        <v/>
      </c>
    </row>
    <row r="18" spans="2:27" ht="50.1" customHeight="1" x14ac:dyDescent="0.15">
      <c r="B18" s="123"/>
      <c r="C18" s="206" t="s">
        <v>77</v>
      </c>
      <c r="D18" s="206"/>
      <c r="E18" s="133"/>
      <c r="F18" s="106" t="s">
        <v>75</v>
      </c>
      <c r="G18" s="100" t="s">
        <v>78</v>
      </c>
      <c r="J18" s="96" t="str">
        <f>IF(E20+E21=0,"",IF(E18="","未入力です。入力してください。",""))</f>
        <v/>
      </c>
      <c r="M18" s="134"/>
      <c r="N18" s="134"/>
      <c r="O18" s="134"/>
      <c r="P18" s="134"/>
      <c r="Q18" s="134"/>
      <c r="R18" s="134"/>
      <c r="S18" s="134"/>
      <c r="T18" s="134"/>
    </row>
    <row r="19" spans="2:27" ht="50.1" customHeight="1" x14ac:dyDescent="0.15">
      <c r="B19" s="123"/>
      <c r="C19" s="206" t="s">
        <v>79</v>
      </c>
      <c r="D19" s="206"/>
      <c r="E19" s="135" t="str">
        <f>IF(E17="","",ROUNDDOWN(MIN(E17:E18),0))</f>
        <v/>
      </c>
      <c r="F19" s="106" t="s">
        <v>80</v>
      </c>
      <c r="G19" s="100" t="s">
        <v>81</v>
      </c>
      <c r="J19" s="96" t="str">
        <f>IF(E9="利用する","FIT・FIP制度を利用する場合は太陽光発電設備・蓄電池の補助は対象外となります。","")</f>
        <v/>
      </c>
      <c r="M19" s="134"/>
      <c r="N19" s="134"/>
      <c r="O19" s="134"/>
      <c r="P19" s="134"/>
      <c r="Q19" s="134"/>
      <c r="R19" s="134"/>
      <c r="S19" s="134"/>
      <c r="T19" s="134"/>
    </row>
    <row r="20" spans="2:27" ht="50.1" customHeight="1" x14ac:dyDescent="0.15">
      <c r="B20" s="123"/>
      <c r="C20" s="202" t="s">
        <v>82</v>
      </c>
      <c r="D20" s="203"/>
      <c r="E20" s="136"/>
      <c r="F20" s="106" t="s">
        <v>83</v>
      </c>
      <c r="G20" s="100" t="s">
        <v>84</v>
      </c>
      <c r="M20" s="212" t="s">
        <v>85</v>
      </c>
      <c r="N20" s="212"/>
      <c r="O20" s="212"/>
      <c r="P20" s="212"/>
      <c r="Q20" s="212"/>
      <c r="R20" s="212"/>
      <c r="S20" s="212"/>
      <c r="T20" s="212"/>
    </row>
    <row r="21" spans="2:27" ht="50.1" customHeight="1" x14ac:dyDescent="0.15">
      <c r="B21" s="123"/>
      <c r="C21" s="202" t="s">
        <v>86</v>
      </c>
      <c r="D21" s="203"/>
      <c r="E21" s="136"/>
      <c r="F21" s="106" t="s">
        <v>83</v>
      </c>
      <c r="G21" s="100" t="s">
        <v>87</v>
      </c>
      <c r="J21" s="96" t="str">
        <f>IF(E17="","",IF(E18="","",IF(E47="","",IF(E47&lt;50,"自家消費率が５０％未満です。",""))))</f>
        <v/>
      </c>
      <c r="M21" s="212"/>
      <c r="N21" s="212"/>
      <c r="O21" s="212"/>
      <c r="P21" s="212"/>
      <c r="Q21" s="212"/>
      <c r="R21" s="212"/>
      <c r="S21" s="212"/>
      <c r="T21" s="212"/>
    </row>
    <row r="22" spans="2:27" ht="50.1" customHeight="1" x14ac:dyDescent="0.15">
      <c r="B22" s="123"/>
      <c r="C22" s="217" t="s">
        <v>190</v>
      </c>
      <c r="D22" s="218"/>
      <c r="E22" s="178">
        <f>+E20+E21</f>
        <v>0</v>
      </c>
      <c r="F22" s="106" t="s">
        <v>90</v>
      </c>
      <c r="G22" s="100" t="s">
        <v>169</v>
      </c>
      <c r="H22" s="168"/>
      <c r="I22" s="168"/>
      <c r="M22" s="167"/>
      <c r="N22" s="167"/>
      <c r="O22" s="167"/>
      <c r="P22" s="167"/>
      <c r="Q22" s="167"/>
      <c r="R22" s="167"/>
      <c r="S22" s="167"/>
      <c r="T22" s="167"/>
    </row>
    <row r="23" spans="2:27" ht="50.1" customHeight="1" thickBot="1" x14ac:dyDescent="0.2">
      <c r="B23" s="123"/>
      <c r="C23" s="217" t="s">
        <v>168</v>
      </c>
      <c r="D23" s="218"/>
      <c r="E23" s="175"/>
      <c r="F23" s="106" t="s">
        <v>173</v>
      </c>
      <c r="G23" s="100" t="s">
        <v>170</v>
      </c>
      <c r="H23" s="213" t="s">
        <v>88</v>
      </c>
      <c r="I23" s="213"/>
      <c r="M23" s="167"/>
      <c r="N23" s="167"/>
      <c r="O23" s="167"/>
      <c r="P23" s="167"/>
      <c r="Q23" s="167"/>
      <c r="R23" s="167"/>
      <c r="S23" s="167"/>
      <c r="T23" s="167"/>
    </row>
    <row r="24" spans="2:27" ht="50.1" customHeight="1" thickBot="1" x14ac:dyDescent="0.2">
      <c r="B24" s="123"/>
      <c r="C24" s="202" t="s">
        <v>89</v>
      </c>
      <c r="D24" s="203"/>
      <c r="E24" s="135">
        <f>IF(E20+E21-E23=0,0,E20+E21-E23)</f>
        <v>0</v>
      </c>
      <c r="F24" s="106" t="s">
        <v>175</v>
      </c>
      <c r="G24" s="100" t="s">
        <v>171</v>
      </c>
      <c r="H24" s="126" t="str">
        <f>IF(E17="","",IF(E9="利用する","",IF(E8="設置されていなかった（今回新たに設置）",IF(E15="","",IF(E16="","",IF(H46="","","○"))),"")))</f>
        <v/>
      </c>
      <c r="I24" s="137"/>
      <c r="M24" s="134"/>
      <c r="N24" s="134"/>
      <c r="O24" s="134"/>
      <c r="P24" s="134"/>
      <c r="Q24" s="134"/>
      <c r="R24" s="134"/>
      <c r="S24" s="134"/>
      <c r="T24" s="134"/>
    </row>
    <row r="25" spans="2:27" ht="50.1" customHeight="1" thickBot="1" x14ac:dyDescent="0.2">
      <c r="B25" s="123"/>
      <c r="C25" s="204" t="s">
        <v>174</v>
      </c>
      <c r="D25" s="205"/>
      <c r="E25" s="138">
        <f>IF(H24="○",IF(E19="",0,IF(E19*50000&lt;=10000000,ROUNDDOWN(MIN(E19*50000,E24),-3),10000000)),0)</f>
        <v>0</v>
      </c>
      <c r="F25" s="139" t="s">
        <v>83</v>
      </c>
      <c r="G25" s="100" t="s">
        <v>172</v>
      </c>
      <c r="J25" s="96" t="str">
        <f>IF(E20+E21=0,"",IF(E45="","「３自家消費率」の入力が必要です。",IF(E46="","「３自家消費率」の入力が必要です。","")))</f>
        <v/>
      </c>
      <c r="M25" s="134"/>
      <c r="N25" s="134"/>
      <c r="O25" s="134"/>
      <c r="P25" s="134"/>
      <c r="Q25" s="134"/>
      <c r="R25" s="134"/>
      <c r="S25" s="134"/>
      <c r="T25" s="134"/>
    </row>
    <row r="26" spans="2:27" ht="16.5" customHeight="1" x14ac:dyDescent="0.15">
      <c r="B26" s="123"/>
      <c r="C26" s="127"/>
      <c r="D26" s="127"/>
      <c r="E26" s="140"/>
      <c r="F26" s="129"/>
      <c r="G26" s="100"/>
    </row>
    <row r="27" spans="2:27" ht="16.5" customHeight="1" x14ac:dyDescent="0.15">
      <c r="C27" s="119" t="s">
        <v>93</v>
      </c>
      <c r="D27" s="119"/>
      <c r="E27" s="120"/>
      <c r="F27" s="121"/>
    </row>
    <row r="28" spans="2:27" ht="50.1" customHeight="1" x14ac:dyDescent="0.15">
      <c r="B28" s="123"/>
      <c r="C28" s="206" t="s">
        <v>94</v>
      </c>
      <c r="D28" s="206"/>
      <c r="E28" s="132"/>
      <c r="F28" s="106"/>
      <c r="G28" s="100" t="s">
        <v>95</v>
      </c>
      <c r="J28" s="96" t="str">
        <f>IF(E34+E35=0,"",IF(E28="","メーカー名・型番を入力してください。",""))</f>
        <v/>
      </c>
    </row>
    <row r="29" spans="2:27" ht="50.1" customHeight="1" x14ac:dyDescent="0.15">
      <c r="B29" s="123"/>
      <c r="C29" s="206" t="s">
        <v>96</v>
      </c>
      <c r="D29" s="206"/>
      <c r="E29" s="141"/>
      <c r="F29" s="106" t="s">
        <v>97</v>
      </c>
      <c r="G29" s="100" t="s">
        <v>98</v>
      </c>
      <c r="J29" s="96" t="str">
        <f>IF(E34+E35=0,"",IF(E29="","未入力です。入力してください。",""))</f>
        <v/>
      </c>
    </row>
    <row r="30" spans="2:27" ht="50.1" customHeight="1" x14ac:dyDescent="0.15">
      <c r="B30" s="123"/>
      <c r="C30" s="206" t="s">
        <v>99</v>
      </c>
      <c r="D30" s="206"/>
      <c r="E30" s="142"/>
      <c r="F30" s="143" t="str">
        <f>IF(E29&lt;=10,"",IF(E30="家庭用","大阪南消防組合火災予防条例の規定を遵守すること",IF(E30="業務用","大阪南消防組合火災予防条例の規定を遵守すること","")))</f>
        <v/>
      </c>
      <c r="G30" s="100" t="s">
        <v>100</v>
      </c>
      <c r="J30" s="144"/>
      <c r="K30" s="219" t="s">
        <v>197</v>
      </c>
      <c r="L30" s="220"/>
      <c r="M30" s="220"/>
      <c r="N30" s="145" t="s">
        <v>101</v>
      </c>
    </row>
    <row r="31" spans="2:27" ht="50.1" customHeight="1" x14ac:dyDescent="0.15">
      <c r="B31" s="123"/>
      <c r="C31" s="206" t="s">
        <v>102</v>
      </c>
      <c r="D31" s="206"/>
      <c r="E31" s="141"/>
      <c r="F31" s="106"/>
      <c r="G31" s="92" t="s">
        <v>103</v>
      </c>
      <c r="J31" s="96" t="str">
        <f>IF(E34+E35=0,"",IF(E30="","未選択です。選択してください。",IF(E30="家庭用",IF(E31="","未選択です。選択してください。",IF(E31="機器登録されていない","家庭用蓄電池については機器登録されていない型番は補助対象外です。","")),IF(E30="業務用",IF(E31="","","業務用蓄電池の場合は入力不要です。"),""))))</f>
        <v/>
      </c>
    </row>
    <row r="32" spans="2:27" ht="60" customHeight="1" x14ac:dyDescent="0.15">
      <c r="B32" s="123"/>
      <c r="C32" s="221" t="s">
        <v>200</v>
      </c>
      <c r="D32" s="221"/>
      <c r="E32" s="135" t="str">
        <f>IF(E30="","",VLOOKUP(E30,$AF$33:$AG$34,2,))</f>
        <v/>
      </c>
      <c r="F32" s="106" t="s">
        <v>167</v>
      </c>
      <c r="G32" s="92" t="s">
        <v>84</v>
      </c>
      <c r="Y32" s="146" t="s">
        <v>104</v>
      </c>
      <c r="Z32" s="146" t="s">
        <v>105</v>
      </c>
      <c r="AA32" s="146" t="s">
        <v>106</v>
      </c>
    </row>
    <row r="33" spans="2:33" ht="50.1" customHeight="1" x14ac:dyDescent="0.15">
      <c r="B33" s="123"/>
      <c r="C33" s="206" t="s">
        <v>107</v>
      </c>
      <c r="D33" s="206"/>
      <c r="E33" s="135" t="str">
        <f>IF(E29="","",E29*63000)</f>
        <v/>
      </c>
      <c r="F33" s="106" t="s">
        <v>108</v>
      </c>
      <c r="G33" s="100" t="s">
        <v>87</v>
      </c>
      <c r="J33" s="96" t="str">
        <f>IF(E9="利用する","FIT・FIP制度を利用する場合は太陽光発電設備・蓄電池の補助は対象外となります。","")</f>
        <v/>
      </c>
      <c r="Y33" s="146" t="s">
        <v>109</v>
      </c>
      <c r="Z33" s="146">
        <v>2</v>
      </c>
      <c r="AA33" s="146">
        <v>9.6</v>
      </c>
      <c r="AF33" s="146" t="s">
        <v>110</v>
      </c>
      <c r="AG33" s="180">
        <v>125000</v>
      </c>
    </row>
    <row r="34" spans="2:33" ht="50.1" customHeight="1" x14ac:dyDescent="0.15">
      <c r="B34" s="123"/>
      <c r="C34" s="202" t="s">
        <v>111</v>
      </c>
      <c r="D34" s="203"/>
      <c r="E34" s="136"/>
      <c r="F34" s="106" t="s">
        <v>112</v>
      </c>
      <c r="G34" s="100" t="s">
        <v>91</v>
      </c>
      <c r="M34" s="226" t="s">
        <v>113</v>
      </c>
      <c r="N34" s="226"/>
      <c r="O34" s="226"/>
      <c r="P34" s="226"/>
      <c r="Q34" s="226"/>
      <c r="R34" s="226"/>
      <c r="S34" s="226"/>
      <c r="T34" s="226"/>
      <c r="Y34" s="146" t="s">
        <v>114</v>
      </c>
      <c r="Z34" s="146">
        <v>1.2</v>
      </c>
      <c r="AA34" s="146">
        <v>5.76</v>
      </c>
      <c r="AF34" s="146" t="s">
        <v>115</v>
      </c>
      <c r="AG34" s="180">
        <v>119000</v>
      </c>
    </row>
    <row r="35" spans="2:33" ht="50.1" customHeight="1" x14ac:dyDescent="0.15">
      <c r="B35" s="123"/>
      <c r="C35" s="202" t="s">
        <v>116</v>
      </c>
      <c r="D35" s="203"/>
      <c r="E35" s="136"/>
      <c r="F35" s="106" t="s">
        <v>112</v>
      </c>
      <c r="G35" s="100" t="s">
        <v>92</v>
      </c>
      <c r="M35" s="227" t="s">
        <v>198</v>
      </c>
      <c r="N35" s="227"/>
      <c r="O35" s="227"/>
      <c r="P35" s="227"/>
      <c r="Q35" s="227"/>
      <c r="R35" s="227"/>
      <c r="S35" s="227"/>
      <c r="T35" s="227"/>
      <c r="Y35" s="146" t="s">
        <v>117</v>
      </c>
      <c r="Z35" s="146">
        <v>1.2</v>
      </c>
      <c r="AA35" s="146">
        <v>5.76</v>
      </c>
    </row>
    <row r="36" spans="2:33" s="169" customFormat="1" ht="50.1" customHeight="1" x14ac:dyDescent="0.15">
      <c r="B36" s="174"/>
      <c r="C36" s="217" t="s">
        <v>190</v>
      </c>
      <c r="D36" s="218"/>
      <c r="E36" s="178">
        <f>+E34+E35</f>
        <v>0</v>
      </c>
      <c r="F36" s="173" t="s">
        <v>176</v>
      </c>
      <c r="G36" s="172" t="s">
        <v>178</v>
      </c>
      <c r="J36" s="170"/>
      <c r="M36" s="177"/>
      <c r="N36" s="177"/>
      <c r="O36" s="177"/>
      <c r="P36" s="177"/>
      <c r="Q36" s="177"/>
      <c r="R36" s="177"/>
      <c r="S36" s="177"/>
      <c r="T36" s="177"/>
      <c r="X36" s="171"/>
      <c r="Y36" s="176"/>
      <c r="Z36" s="176"/>
      <c r="AA36" s="176"/>
    </row>
    <row r="37" spans="2:33" s="169" customFormat="1" ht="50.1" customHeight="1" x14ac:dyDescent="0.15">
      <c r="B37" s="174"/>
      <c r="C37" s="217" t="s">
        <v>168</v>
      </c>
      <c r="D37" s="218"/>
      <c r="E37" s="175"/>
      <c r="F37" s="173" t="s">
        <v>173</v>
      </c>
      <c r="G37" s="172" t="s">
        <v>179</v>
      </c>
      <c r="J37" s="170"/>
      <c r="M37" s="177"/>
      <c r="N37" s="177"/>
      <c r="O37" s="177"/>
      <c r="P37" s="177"/>
      <c r="Q37" s="177"/>
      <c r="R37" s="177"/>
      <c r="S37" s="177"/>
      <c r="T37" s="177"/>
      <c r="X37" s="171"/>
      <c r="Y37" s="176"/>
      <c r="Z37" s="176"/>
      <c r="AA37" s="176"/>
    </row>
    <row r="38" spans="2:33" ht="50.1" customHeight="1" x14ac:dyDescent="0.15">
      <c r="B38" s="123"/>
      <c r="C38" s="223" t="s">
        <v>118</v>
      </c>
      <c r="D38" s="223"/>
      <c r="E38" s="135">
        <f>IF(E34+E35-E37="","",E34+E35-E37)</f>
        <v>0</v>
      </c>
      <c r="F38" s="106" t="s">
        <v>177</v>
      </c>
      <c r="G38" s="100" t="s">
        <v>180</v>
      </c>
      <c r="H38" s="137"/>
      <c r="I38" s="137"/>
      <c r="M38" s="222" t="s">
        <v>199</v>
      </c>
      <c r="N38" s="222"/>
      <c r="O38" s="222"/>
      <c r="P38" s="222"/>
      <c r="Q38" s="222"/>
      <c r="R38" s="222"/>
      <c r="S38" s="222"/>
      <c r="T38" s="222"/>
      <c r="Y38" s="146" t="s">
        <v>119</v>
      </c>
      <c r="Z38" s="146">
        <v>3.7</v>
      </c>
      <c r="AA38" s="146">
        <v>17.760000000000002</v>
      </c>
    </row>
    <row r="39" spans="2:33" ht="50.1" customHeight="1" thickBot="1" x14ac:dyDescent="0.2">
      <c r="B39" s="123"/>
      <c r="C39" s="206" t="s">
        <v>120</v>
      </c>
      <c r="D39" s="223"/>
      <c r="E39" s="135">
        <f>IF(E38="","",ROUNDDOWN(E38/3,0))</f>
        <v>0</v>
      </c>
      <c r="F39" s="106" t="s">
        <v>184</v>
      </c>
      <c r="G39" s="100" t="s">
        <v>181</v>
      </c>
      <c r="H39" s="213" t="s">
        <v>121</v>
      </c>
      <c r="I39" s="213"/>
      <c r="M39" s="147"/>
      <c r="N39" s="147"/>
      <c r="O39" s="147"/>
      <c r="P39" s="147"/>
      <c r="Q39" s="147"/>
      <c r="R39" s="147"/>
      <c r="S39" s="147"/>
      <c r="T39" s="147"/>
      <c r="Y39" s="146" t="s">
        <v>122</v>
      </c>
      <c r="Z39" s="146">
        <v>2</v>
      </c>
      <c r="AA39" s="146">
        <v>9.6</v>
      </c>
    </row>
    <row r="40" spans="2:33" ht="50.1" customHeight="1" thickBot="1" x14ac:dyDescent="0.2">
      <c r="B40" s="123"/>
      <c r="C40" s="224" t="s">
        <v>123</v>
      </c>
      <c r="D40" s="225"/>
      <c r="E40" s="135" t="str">
        <f>IF(E38="","",IF(E29="","",E38/ROUND(E29,2)))</f>
        <v/>
      </c>
      <c r="F40" s="143" t="s">
        <v>201</v>
      </c>
      <c r="G40" s="100" t="s">
        <v>182</v>
      </c>
      <c r="H40" s="126" t="str">
        <f>IF(E28="","",IF(E30="家庭用",IF(E31="機器登録されている",IF(H24="○",IF(E40=0,"",IF(E40&lt;=E32,"○","○")),""),""),IF(H24="○",IF(E40=0,"",IF(E40&lt;=E32,"○","○")),"")))</f>
        <v/>
      </c>
      <c r="J40" s="96" t="str">
        <f>IF(E38="","",IF(E40&gt;E32,"蓄電池1kWあたりの補助対象費用（L）が基準（F）を上回る場合は補助対象外となります。",""))</f>
        <v/>
      </c>
      <c r="M40" s="148"/>
      <c r="N40" s="148"/>
      <c r="O40" s="148"/>
      <c r="P40" s="148"/>
      <c r="Q40" s="148"/>
      <c r="R40" s="148"/>
      <c r="S40" s="148"/>
      <c r="T40" s="148"/>
      <c r="Y40" s="146" t="s">
        <v>124</v>
      </c>
      <c r="Z40" s="146">
        <v>3.2</v>
      </c>
      <c r="AA40" s="146">
        <v>15.36</v>
      </c>
    </row>
    <row r="41" spans="2:33" ht="50.1" customHeight="1" thickBot="1" x14ac:dyDescent="0.2">
      <c r="B41" s="123"/>
      <c r="C41" s="228" t="s">
        <v>205</v>
      </c>
      <c r="D41" s="229"/>
      <c r="E41" s="138">
        <f>IF(H40="○",IF(E29="",0,ROUNDDOWN(MIN(E33,E39,1000000),-3)),0)</f>
        <v>0</v>
      </c>
      <c r="F41" s="139" t="s">
        <v>206</v>
      </c>
      <c r="G41" s="100" t="s">
        <v>183</v>
      </c>
      <c r="J41" s="96" t="str">
        <f>IF(E30="","",IF(H24="○","","蓄電池の補助については太陽光発電設備の補助との併用が要件です。"))</f>
        <v/>
      </c>
      <c r="M41" s="148"/>
      <c r="N41" s="148"/>
      <c r="O41" s="148"/>
      <c r="P41" s="148"/>
      <c r="Q41" s="148"/>
      <c r="R41" s="148"/>
      <c r="S41" s="148"/>
      <c r="T41" s="148"/>
    </row>
    <row r="42" spans="2:33" ht="16.5" customHeight="1" x14ac:dyDescent="0.15">
      <c r="B42" s="123"/>
      <c r="C42" s="127"/>
      <c r="D42" s="127"/>
      <c r="E42" s="140"/>
      <c r="F42" s="129"/>
      <c r="G42" s="100"/>
    </row>
    <row r="43" spans="2:33" ht="15.75" customHeight="1" x14ac:dyDescent="0.15">
      <c r="B43" s="123"/>
      <c r="C43" s="127"/>
      <c r="D43" s="127"/>
      <c r="E43" s="140"/>
      <c r="F43" s="129"/>
      <c r="G43" s="100"/>
    </row>
    <row r="44" spans="2:33" ht="16.5" customHeight="1" x14ac:dyDescent="0.15">
      <c r="B44" s="149" t="s">
        <v>125</v>
      </c>
      <c r="C44" s="92"/>
      <c r="D44" s="150"/>
      <c r="E44" s="151"/>
      <c r="F44" s="152"/>
      <c r="G44" s="100"/>
      <c r="H44" s="113"/>
      <c r="I44" s="153"/>
      <c r="O44" s="147"/>
      <c r="P44" s="147"/>
      <c r="Q44" s="147"/>
      <c r="R44" s="147"/>
      <c r="S44" s="147"/>
      <c r="T44" s="147"/>
    </row>
    <row r="45" spans="2:33" ht="50.1" customHeight="1" thickBot="1" x14ac:dyDescent="0.25">
      <c r="B45" s="123"/>
      <c r="C45" s="206" t="s">
        <v>126</v>
      </c>
      <c r="D45" s="206"/>
      <c r="E45" s="136"/>
      <c r="F45" s="106" t="s">
        <v>127</v>
      </c>
      <c r="G45" s="100" t="s">
        <v>95</v>
      </c>
      <c r="H45" s="112" t="s">
        <v>128</v>
      </c>
      <c r="J45" s="96" t="str">
        <f>IF(E47&lt;50,"自家消費率が５０％以上となり、それが法定耐用年数（１７年）が経過するまでの期間維持されると見込まれることが太陽光発電設備の補助の要件です。","")</f>
        <v/>
      </c>
      <c r="M45" s="154"/>
      <c r="N45" s="154"/>
      <c r="O45" s="154"/>
      <c r="P45" s="154"/>
      <c r="Q45" s="154"/>
      <c r="R45" s="154"/>
      <c r="S45" s="154"/>
      <c r="T45" s="154"/>
    </row>
    <row r="46" spans="2:33" ht="50.1" customHeight="1" thickBot="1" x14ac:dyDescent="0.2">
      <c r="B46" s="123"/>
      <c r="C46" s="230" t="s">
        <v>129</v>
      </c>
      <c r="D46" s="230"/>
      <c r="E46" s="155"/>
      <c r="F46" s="156" t="s">
        <v>97</v>
      </c>
      <c r="G46" s="100" t="s">
        <v>98</v>
      </c>
      <c r="H46" s="126" t="str">
        <f>IF(E20+E21=0,"不要",IF(E47="","",IF(E47&gt;=50,"○","")))</f>
        <v>不要</v>
      </c>
      <c r="L46" s="157" t="str">
        <f>+E47</f>
        <v/>
      </c>
      <c r="M46" s="226" t="s">
        <v>130</v>
      </c>
      <c r="N46" s="226"/>
      <c r="O46" s="226"/>
      <c r="P46" s="226"/>
      <c r="Q46" s="226"/>
      <c r="R46" s="226"/>
      <c r="S46" s="226"/>
      <c r="T46" s="226"/>
    </row>
    <row r="47" spans="2:33" ht="50.1" customHeight="1" thickBot="1" x14ac:dyDescent="0.2">
      <c r="B47" s="123"/>
      <c r="C47" s="228" t="s">
        <v>131</v>
      </c>
      <c r="D47" s="229"/>
      <c r="E47" s="138" t="str">
        <f>IF(E45="","",IF(E46="","",E45/E46*100))</f>
        <v/>
      </c>
      <c r="F47" s="139" t="s">
        <v>132</v>
      </c>
      <c r="G47" s="100" t="s">
        <v>76</v>
      </c>
      <c r="M47" s="226"/>
      <c r="N47" s="226"/>
      <c r="O47" s="226"/>
      <c r="P47" s="226"/>
      <c r="Q47" s="226"/>
      <c r="R47" s="226"/>
      <c r="S47" s="226"/>
      <c r="T47" s="226"/>
    </row>
    <row r="49" spans="2:28" ht="16.5" customHeight="1" x14ac:dyDescent="0.15">
      <c r="B49" s="158" t="s">
        <v>133</v>
      </c>
      <c r="C49" s="92"/>
      <c r="D49" s="158"/>
      <c r="E49" s="120"/>
      <c r="F49" s="121"/>
    </row>
    <row r="50" spans="2:28" ht="49.5" customHeight="1" x14ac:dyDescent="0.15">
      <c r="C50" s="206" t="s">
        <v>134</v>
      </c>
      <c r="D50" s="206"/>
      <c r="E50" s="159">
        <f>+E25</f>
        <v>0</v>
      </c>
      <c r="F50" s="106" t="s">
        <v>112</v>
      </c>
      <c r="G50" s="122" t="s">
        <v>95</v>
      </c>
    </row>
    <row r="51" spans="2:28" ht="49.5" customHeight="1" thickBot="1" x14ac:dyDescent="0.2">
      <c r="C51" s="206" t="s">
        <v>135</v>
      </c>
      <c r="D51" s="206"/>
      <c r="E51" s="159">
        <f>+E41</f>
        <v>0</v>
      </c>
      <c r="F51" s="106" t="s">
        <v>112</v>
      </c>
      <c r="G51" s="122" t="s">
        <v>98</v>
      </c>
    </row>
    <row r="52" spans="2:28" ht="49.5" customHeight="1" thickBot="1" x14ac:dyDescent="0.2">
      <c r="C52" s="228" t="s">
        <v>136</v>
      </c>
      <c r="D52" s="229"/>
      <c r="E52" s="160">
        <f>+E25+E41</f>
        <v>0</v>
      </c>
      <c r="F52" s="139" t="s">
        <v>137</v>
      </c>
      <c r="G52" s="122" t="s">
        <v>138</v>
      </c>
      <c r="J52" s="161"/>
    </row>
    <row r="58" spans="2:28" x14ac:dyDescent="0.15">
      <c r="Z58" s="146" t="str">
        <f>AA58&amp;AB58</f>
        <v>1ガス従来型給湯機</v>
      </c>
      <c r="AA58" s="146">
        <v>1</v>
      </c>
      <c r="AB58" s="146" t="s">
        <v>139</v>
      </c>
    </row>
    <row r="59" spans="2:28" x14ac:dyDescent="0.15">
      <c r="Z59" s="146" t="str">
        <f t="shared" ref="Z59:Z72" si="0">AA59&amp;AB59</f>
        <v>2ガス潜熱回収型給湯機（エコジョーズ）</v>
      </c>
      <c r="AA59" s="146">
        <v>2</v>
      </c>
      <c r="AB59" s="146" t="s">
        <v>140</v>
      </c>
    </row>
    <row r="60" spans="2:28" x14ac:dyDescent="0.15">
      <c r="Z60" s="146" t="str">
        <f t="shared" si="0"/>
        <v>3石油従来型給湯機</v>
      </c>
      <c r="AA60" s="146">
        <v>3</v>
      </c>
      <c r="AB60" s="146" t="s">
        <v>141</v>
      </c>
    </row>
    <row r="61" spans="2:28" x14ac:dyDescent="0.15">
      <c r="Z61" s="146" t="str">
        <f t="shared" si="0"/>
        <v>4石油潜熱回収型給湯機</v>
      </c>
      <c r="AA61" s="146">
        <v>4</v>
      </c>
      <c r="AB61" s="146" t="s">
        <v>142</v>
      </c>
    </row>
    <row r="62" spans="2:28" x14ac:dyDescent="0.15">
      <c r="Z62" s="146" t="str">
        <f t="shared" si="0"/>
        <v>5電気ヒーター給湯機</v>
      </c>
      <c r="AA62" s="146">
        <v>5</v>
      </c>
      <c r="AB62" s="146" t="s">
        <v>143</v>
      </c>
    </row>
    <row r="63" spans="2:28" x14ac:dyDescent="0.15">
      <c r="Z63" s="146" t="str">
        <f t="shared" si="0"/>
        <v>6電気ヒートポンプ給湯機（CO2冷媒）（太陽熱利用設備を使用しないもの）（エコキュート）</v>
      </c>
      <c r="AA63" s="146">
        <v>6</v>
      </c>
      <c r="AB63" s="146" t="s">
        <v>144</v>
      </c>
    </row>
    <row r="64" spans="2:28" x14ac:dyDescent="0.15">
      <c r="Z64" s="146" t="str">
        <f t="shared" si="0"/>
        <v>7電気ヒートポンプ・ガス瞬間式併用型給湯機（ハイブリッド）</v>
      </c>
      <c r="AA64" s="146">
        <v>7</v>
      </c>
      <c r="AB64" s="146" t="s">
        <v>145</v>
      </c>
    </row>
    <row r="65" spans="26:28" x14ac:dyDescent="0.15">
      <c r="Z65" s="146" t="str">
        <f t="shared" si="0"/>
        <v>8ガス従来型給湯温水暖房機</v>
      </c>
      <c r="AA65" s="146">
        <v>8</v>
      </c>
      <c r="AB65" s="146" t="s">
        <v>146</v>
      </c>
    </row>
    <row r="66" spans="26:28" x14ac:dyDescent="0.15">
      <c r="Z66" s="146" t="str">
        <f t="shared" si="0"/>
        <v>9ガス潜熱回収型給湯温水暖房機</v>
      </c>
      <c r="AA66" s="146">
        <v>9</v>
      </c>
      <c r="AB66" s="146" t="s">
        <v>147</v>
      </c>
    </row>
    <row r="67" spans="26:28" x14ac:dyDescent="0.15">
      <c r="Z67" s="146" t="str">
        <f t="shared" si="0"/>
        <v>10石油従来型給湯温水暖房機</v>
      </c>
      <c r="AA67" s="146">
        <v>10</v>
      </c>
      <c r="AB67" s="146" t="s">
        <v>148</v>
      </c>
    </row>
    <row r="68" spans="26:28" x14ac:dyDescent="0.15">
      <c r="Z68" s="146" t="str">
        <f t="shared" si="0"/>
        <v>11石油潜熱回収型給湯温水暖房機</v>
      </c>
      <c r="AA68" s="146">
        <v>11</v>
      </c>
      <c r="AB68" s="146" t="s">
        <v>149</v>
      </c>
    </row>
    <row r="69" spans="26:28" x14ac:dyDescent="0.15">
      <c r="Z69" s="146" t="str">
        <f t="shared" si="0"/>
        <v>12電気ヒーター給湯温水暖房機</v>
      </c>
      <c r="AA69" s="146">
        <v>12</v>
      </c>
      <c r="AB69" s="146" t="s">
        <v>150</v>
      </c>
    </row>
    <row r="70" spans="26:28" x14ac:dyDescent="0.15">
      <c r="Z70" s="146" t="str">
        <f t="shared" si="0"/>
        <v>13電気ヒートポンプ・ガス瞬間式併用型給湯温水暖房機（暖房部：電気ヒートポンプ・ガス | 給湯部：ガス）</v>
      </c>
      <c r="AA70" s="146">
        <v>13</v>
      </c>
      <c r="AB70" s="146" t="s">
        <v>151</v>
      </c>
    </row>
    <row r="71" spans="26:28" x14ac:dyDescent="0.15">
      <c r="Z71" s="146" t="str">
        <f t="shared" si="0"/>
        <v>14電気ヒートポンプ・ガス瞬間式併用型給湯温水暖房機（暖房部：電気ヒートポンプ・ガス | 給湯部：電気ヒートポンプ・ガス）</v>
      </c>
      <c r="AA71" s="146">
        <v>14</v>
      </c>
      <c r="AB71" s="146" t="s">
        <v>152</v>
      </c>
    </row>
    <row r="72" spans="26:28" x14ac:dyDescent="0.15">
      <c r="Z72" s="146" t="str">
        <f t="shared" si="0"/>
        <v>15電気ヒートポンプ・ガス瞬間式併用型給湯温水暖房機（暖房部：ガス | 給湯部：電気ヒートポンプ・ガス）</v>
      </c>
      <c r="AA72" s="146">
        <v>15</v>
      </c>
      <c r="AB72" s="146" t="s">
        <v>153</v>
      </c>
    </row>
  </sheetData>
  <sheetProtection sheet="1" objects="1" scenarios="1" selectLockedCells="1"/>
  <mergeCells count="49">
    <mergeCell ref="M46:T46"/>
    <mergeCell ref="C47:D47"/>
    <mergeCell ref="M47:T47"/>
    <mergeCell ref="C50:D50"/>
    <mergeCell ref="C51:D51"/>
    <mergeCell ref="C41:D41"/>
    <mergeCell ref="C52:D52"/>
    <mergeCell ref="C45:D45"/>
    <mergeCell ref="C46:D46"/>
    <mergeCell ref="C38:D38"/>
    <mergeCell ref="M38:T38"/>
    <mergeCell ref="C39:D39"/>
    <mergeCell ref="H39:I39"/>
    <mergeCell ref="C40:D40"/>
    <mergeCell ref="M34:T34"/>
    <mergeCell ref="C35:D35"/>
    <mergeCell ref="M35:T35"/>
    <mergeCell ref="C36:D36"/>
    <mergeCell ref="C37:D37"/>
    <mergeCell ref="K30:M30"/>
    <mergeCell ref="C31:D31"/>
    <mergeCell ref="C33:D33"/>
    <mergeCell ref="C34:D34"/>
    <mergeCell ref="C32:D32"/>
    <mergeCell ref="C30:D30"/>
    <mergeCell ref="M20:T21"/>
    <mergeCell ref="C21:D21"/>
    <mergeCell ref="H23:I23"/>
    <mergeCell ref="C8:D8"/>
    <mergeCell ref="H8:I8"/>
    <mergeCell ref="J8:S8"/>
    <mergeCell ref="C9:D9"/>
    <mergeCell ref="C15:D15"/>
    <mergeCell ref="C16:D16"/>
    <mergeCell ref="C17:D17"/>
    <mergeCell ref="C18:D18"/>
    <mergeCell ref="C19:D19"/>
    <mergeCell ref="C20:D20"/>
    <mergeCell ref="C22:D22"/>
    <mergeCell ref="C23:D23"/>
    <mergeCell ref="C24:D24"/>
    <mergeCell ref="C25:D25"/>
    <mergeCell ref="C28:D28"/>
    <mergeCell ref="C29:D29"/>
    <mergeCell ref="H1:I1"/>
    <mergeCell ref="B2:E2"/>
    <mergeCell ref="H2:I2"/>
    <mergeCell ref="C4:D4"/>
    <mergeCell ref="C5:D5"/>
  </mergeCells>
  <phoneticPr fontId="9"/>
  <dataValidations count="11">
    <dataValidation type="list" allowBlank="1" showInputMessage="1" showErrorMessage="1" prompt="電気容量が4,800Ah・セル 以上 のものは「業務用」_x000a_電気容量が4,800Ah・セル 未満 のものは「家庭用」_x000a_を選択してください。" sqref="E30">
      <formula1>"業務用,家庭用"</formula1>
    </dataValidation>
    <dataValidation imeMode="halfAlpha" allowBlank="1" showInputMessage="1" showErrorMessage="1" prompt="太陽光発電設備の補助を申請する場合は必ず入力してください。" sqref="E45"/>
    <dataValidation imeMode="hiragana" allowBlank="1" showInputMessage="1" showErrorMessage="1" prompt="必ず入力してください。" sqref="E4:E5"/>
    <dataValidation imeMode="halfAlpha" allowBlank="1" showInputMessage="1" showErrorMessage="1" prompt="当該メニューを申請する場合は必ず入力してください。" sqref="E15:E16 E28"/>
    <dataValidation allowBlank="1" showInputMessage="1" showErrorMessage="1" prompt="←_x000a_左記の金額を確認してください。_x000a_お見込みの金額と異なる場合は、各項目欄外の黄色文字の確認メッセージをご確認ください。_x000a__x000a_問題ありませんでしたら、Ａ～Ｅそれぞれの金額を交付申請書に転記してください。" sqref="J52"/>
    <dataValidation imeMode="halfAlpha" allowBlank="1" showInputMessage="1" showErrorMessage="1" prompt="小数点第２位以下を切捨てた、小数点以下１桁の数値を入力してください。" sqref="E29"/>
    <dataValidation imeMode="halfAlpha" allowBlank="1" showInputMessage="1" showErrorMessage="1" prompt="小数点以下も入力してください。" sqref="E17:E18"/>
    <dataValidation imeMode="halfAlpha" allowBlank="1" showInputMessage="1" showErrorMessage="1" prompt="「税抜」の金額を入力してください。" sqref="E20:E23 E34:E37"/>
    <dataValidation type="list" allowBlank="1" showInputMessage="1" showErrorMessage="1" promptTitle="　　　　　　　　　　　　　　　　　　　" prompt="プルダウンから選択してください。" sqref="E8">
      <formula1>"設置されていた,設置されていなかった（今回新たに設置）,設置されていなかった（今回設置しない）"</formula1>
    </dataValidation>
    <dataValidation type="list" allowBlank="1" showInputMessage="1" showErrorMessage="1" prompt="プルダウンから選択してください。" sqref="E9">
      <formula1>"利用する,利用しない（非FIT・FIP）"</formula1>
    </dataValidation>
    <dataValidation type="list" allowBlank="1" showInputMessage="1" showErrorMessage="1" prompt="プルダウンから選択してください。" sqref="E31">
      <formula1>"機器登録されている,機器登録されていない"</formula1>
    </dataValidation>
  </dataValidations>
  <hyperlinks>
    <hyperlink ref="K30" r:id="rId1"/>
  </hyperlinks>
  <pageMargins left="0.62992125984251968" right="0.23622047244094491" top="0.74803149606299213" bottom="0.55118110236220474" header="0.31496062992125984" footer="0.31496062992125984"/>
  <pageSetup paperSize="9" scale="73" fitToHeight="0" orientation="portrait" blackAndWhite="1" r:id="rId2"/>
  <rowBreaks count="2" manualBreakCount="2">
    <brk id="26" max="8" man="1"/>
    <brk id="48"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76"/>
  <sheetViews>
    <sheetView view="pageBreakPreview" zoomScale="85" zoomScaleNormal="100" zoomScaleSheetLayoutView="85" workbookViewId="0">
      <selection activeCell="F4" sqref="F4:L4"/>
    </sheetView>
  </sheetViews>
  <sheetFormatPr defaultColWidth="9" defaultRowHeight="22.5" customHeight="1" x14ac:dyDescent="0.15"/>
  <cols>
    <col min="1" max="1" width="3.25" style="1" customWidth="1"/>
    <col min="2" max="2" width="5.5" style="1" customWidth="1"/>
    <col min="3" max="3" width="15.125" style="1" customWidth="1"/>
    <col min="4" max="4" width="5.5" style="1" customWidth="1"/>
    <col min="5" max="5" width="11.625" style="1" customWidth="1"/>
    <col min="6" max="6" width="5.5" style="1" customWidth="1"/>
    <col min="7" max="7" width="7.875" style="1" customWidth="1"/>
    <col min="8" max="8" width="5.25" style="1" customWidth="1"/>
    <col min="9" max="9" width="10.625" style="1" customWidth="1"/>
    <col min="10" max="12" width="9" style="1" customWidth="1"/>
    <col min="13" max="13" width="2.75" style="1" customWidth="1"/>
    <col min="14" max="16384" width="9" style="1"/>
  </cols>
  <sheetData>
    <row r="1" spans="1:15" ht="13.5" x14ac:dyDescent="0.15"/>
    <row r="2" spans="1:15" ht="22.5" customHeight="1" x14ac:dyDescent="0.15">
      <c r="A2" s="238" t="s">
        <v>46</v>
      </c>
      <c r="B2" s="238"/>
      <c r="C2" s="238"/>
      <c r="D2" s="238"/>
      <c r="E2" s="238"/>
      <c r="F2" s="238"/>
      <c r="G2" s="238"/>
      <c r="H2" s="238"/>
      <c r="I2" s="238"/>
      <c r="J2" s="238"/>
      <c r="K2" s="238"/>
      <c r="L2" s="238"/>
      <c r="N2" s="25"/>
      <c r="O2" s="24" t="s">
        <v>7</v>
      </c>
    </row>
    <row r="3" spans="1:15" ht="12" customHeight="1" x14ac:dyDescent="0.15">
      <c r="A3" s="55"/>
      <c r="B3" s="55"/>
      <c r="C3" s="55"/>
      <c r="D3" s="55"/>
      <c r="E3" s="55"/>
      <c r="F3" s="55"/>
      <c r="G3" s="55"/>
      <c r="H3" s="55"/>
      <c r="I3" s="55"/>
      <c r="J3" s="55"/>
      <c r="K3" s="55"/>
      <c r="L3" s="55"/>
      <c r="N3" s="57"/>
      <c r="O3" s="24"/>
    </row>
    <row r="4" spans="1:15" ht="22.5" customHeight="1" x14ac:dyDescent="0.15">
      <c r="A4" s="248" t="s">
        <v>48</v>
      </c>
      <c r="B4" s="249"/>
      <c r="C4" s="249"/>
      <c r="D4" s="249"/>
      <c r="E4" s="250"/>
      <c r="F4" s="254"/>
      <c r="G4" s="255"/>
      <c r="H4" s="255"/>
      <c r="I4" s="255"/>
      <c r="J4" s="255"/>
      <c r="K4" s="255"/>
      <c r="L4" s="256"/>
      <c r="N4" s="57"/>
      <c r="O4" s="24"/>
    </row>
    <row r="5" spans="1:15" ht="22.5" customHeight="1" x14ac:dyDescent="0.15">
      <c r="A5" s="251" t="s">
        <v>14</v>
      </c>
      <c r="B5" s="252"/>
      <c r="C5" s="252"/>
      <c r="D5" s="252"/>
      <c r="E5" s="253"/>
      <c r="F5" s="254"/>
      <c r="G5" s="255"/>
      <c r="H5" s="255"/>
      <c r="I5" s="255"/>
      <c r="J5" s="255"/>
      <c r="K5" s="255"/>
      <c r="L5" s="256"/>
      <c r="N5" s="57"/>
      <c r="O5" s="24"/>
    </row>
    <row r="6" spans="1:15" ht="22.5" customHeight="1" x14ac:dyDescent="0.15">
      <c r="A6" s="251" t="s">
        <v>49</v>
      </c>
      <c r="B6" s="252"/>
      <c r="C6" s="252"/>
      <c r="D6" s="252"/>
      <c r="E6" s="253"/>
      <c r="F6" s="254"/>
      <c r="G6" s="255"/>
      <c r="H6" s="255"/>
      <c r="I6" s="255"/>
      <c r="J6" s="255"/>
      <c r="K6" s="255"/>
      <c r="L6" s="256"/>
      <c r="N6" s="57"/>
      <c r="O6" s="24"/>
    </row>
    <row r="7" spans="1:15" ht="11.25" customHeight="1" x14ac:dyDescent="0.15">
      <c r="A7" s="68"/>
      <c r="B7" s="68"/>
      <c r="C7" s="68"/>
      <c r="D7" s="68"/>
      <c r="E7" s="68"/>
      <c r="F7" s="69"/>
      <c r="G7" s="69"/>
      <c r="H7" s="69"/>
      <c r="I7" s="69"/>
      <c r="J7" s="69"/>
      <c r="K7" s="69"/>
      <c r="L7" s="69"/>
      <c r="N7" s="57"/>
      <c r="O7" s="24"/>
    </row>
    <row r="8" spans="1:15" s="70" customFormat="1" ht="20.100000000000001" customHeight="1" x14ac:dyDescent="0.15">
      <c r="A8" s="76" t="s">
        <v>51</v>
      </c>
      <c r="B8" s="77"/>
      <c r="C8" s="77"/>
      <c r="D8" s="78"/>
      <c r="E8" s="78"/>
      <c r="F8" s="78"/>
      <c r="G8" s="78"/>
      <c r="H8" s="78"/>
      <c r="I8" s="78"/>
      <c r="J8" s="78"/>
      <c r="K8" s="78"/>
      <c r="L8" s="79"/>
      <c r="N8" s="57"/>
      <c r="O8" s="24"/>
    </row>
    <row r="9" spans="1:15" s="70" customFormat="1" ht="24.95" customHeight="1" x14ac:dyDescent="0.15">
      <c r="A9" s="260" t="s">
        <v>52</v>
      </c>
      <c r="B9" s="261"/>
      <c r="C9" s="262"/>
      <c r="D9" s="257"/>
      <c r="E9" s="258"/>
      <c r="F9" s="258"/>
      <c r="G9" s="258"/>
      <c r="H9" s="258"/>
      <c r="I9" s="258"/>
      <c r="J9" s="258"/>
      <c r="K9" s="258"/>
      <c r="L9" s="259"/>
      <c r="N9" s="57"/>
      <c r="O9" s="24"/>
    </row>
    <row r="10" spans="1:15" s="71" customFormat="1" ht="24.95" customHeight="1" x14ac:dyDescent="0.15">
      <c r="A10" s="260" t="s">
        <v>53</v>
      </c>
      <c r="B10" s="261"/>
      <c r="C10" s="262"/>
      <c r="D10" s="257"/>
      <c r="E10" s="258"/>
      <c r="F10" s="258"/>
      <c r="G10" s="258"/>
      <c r="H10" s="258"/>
      <c r="I10" s="258"/>
      <c r="J10" s="258"/>
      <c r="K10" s="258"/>
      <c r="L10" s="259"/>
      <c r="N10" s="57"/>
      <c r="O10" s="24"/>
    </row>
    <row r="11" spans="1:15" s="70" customFormat="1" ht="24.95" customHeight="1" x14ac:dyDescent="0.15">
      <c r="A11" s="260" t="s">
        <v>54</v>
      </c>
      <c r="B11" s="261"/>
      <c r="C11" s="262"/>
      <c r="D11" s="257"/>
      <c r="E11" s="258"/>
      <c r="F11" s="258"/>
      <c r="G11" s="258"/>
      <c r="H11" s="258"/>
      <c r="I11" s="258"/>
      <c r="J11" s="258"/>
      <c r="K11" s="258"/>
      <c r="L11" s="259"/>
      <c r="N11" s="57"/>
      <c r="O11" s="24"/>
    </row>
    <row r="12" spans="1:15" ht="24.95" customHeight="1" x14ac:dyDescent="0.15">
      <c r="A12" s="260" t="s">
        <v>55</v>
      </c>
      <c r="B12" s="261"/>
      <c r="C12" s="262"/>
      <c r="D12" s="257"/>
      <c r="E12" s="258"/>
      <c r="F12" s="258"/>
      <c r="G12" s="258"/>
      <c r="H12" s="258"/>
      <c r="I12" s="258"/>
      <c r="J12" s="258"/>
      <c r="K12" s="258"/>
      <c r="L12" s="259"/>
    </row>
    <row r="13" spans="1:15" s="71" customFormat="1" ht="12" customHeight="1" x14ac:dyDescent="0.15">
      <c r="A13" s="84"/>
      <c r="B13" s="85"/>
      <c r="C13" s="85"/>
      <c r="D13" s="86"/>
      <c r="E13" s="86"/>
      <c r="F13" s="86"/>
      <c r="G13" s="86"/>
      <c r="H13" s="86"/>
      <c r="I13" s="86"/>
      <c r="J13" s="86"/>
      <c r="K13" s="86"/>
      <c r="L13" s="87"/>
    </row>
    <row r="14" spans="1:15" ht="19.899999999999999" customHeight="1" x14ac:dyDescent="0.15">
      <c r="A14" s="39">
        <v>1</v>
      </c>
      <c r="B14" s="43" t="s">
        <v>33</v>
      </c>
      <c r="C14" s="43"/>
      <c r="D14" s="43"/>
      <c r="E14" s="43"/>
      <c r="F14" s="43"/>
      <c r="G14" s="43"/>
      <c r="H14" s="43"/>
      <c r="I14" s="43"/>
      <c r="J14" s="43"/>
      <c r="K14" s="43"/>
      <c r="L14" s="41"/>
    </row>
    <row r="15" spans="1:15" ht="25.15" customHeight="1" x14ac:dyDescent="0.15">
      <c r="A15" s="5"/>
      <c r="B15" s="179"/>
      <c r="C15" s="275" t="s">
        <v>34</v>
      </c>
      <c r="D15" s="275"/>
      <c r="E15" s="276"/>
      <c r="F15" s="179"/>
      <c r="G15" s="275" t="s">
        <v>35</v>
      </c>
      <c r="H15" s="275"/>
      <c r="I15" s="275"/>
      <c r="J15" s="275"/>
      <c r="K15" s="275"/>
      <c r="L15" s="35"/>
      <c r="N15" s="9" t="s">
        <v>6</v>
      </c>
    </row>
    <row r="16" spans="1:15" s="6" customFormat="1" ht="19.899999999999999" customHeight="1" x14ac:dyDescent="0.15">
      <c r="A16" s="39">
        <v>2</v>
      </c>
      <c r="B16" s="42" t="s">
        <v>165</v>
      </c>
      <c r="C16" s="42"/>
      <c r="D16" s="42"/>
      <c r="E16" s="42"/>
      <c r="F16" s="42"/>
      <c r="G16" s="42"/>
      <c r="H16" s="42"/>
      <c r="I16" s="42"/>
      <c r="J16" s="42"/>
      <c r="K16" s="42"/>
      <c r="L16" s="41"/>
    </row>
    <row r="17" spans="1:16" ht="25.15" customHeight="1" x14ac:dyDescent="0.15">
      <c r="A17" s="2"/>
      <c r="B17" s="243" t="s">
        <v>45</v>
      </c>
      <c r="C17" s="243"/>
      <c r="D17" s="243"/>
      <c r="E17" s="243"/>
      <c r="F17" s="243"/>
      <c r="G17" s="243"/>
      <c r="H17" s="243"/>
      <c r="I17" s="243"/>
      <c r="J17" s="243"/>
      <c r="K17" s="243"/>
      <c r="L17" s="243"/>
      <c r="N17" s="56" t="str">
        <f>IF(B15="◯",IF(F15="◯","エラー！！いずれか１つを選択してください！！",""),"")</f>
        <v/>
      </c>
      <c r="P17" s="26"/>
    </row>
    <row r="18" spans="1:16" ht="19.899999999999999" customHeight="1" x14ac:dyDescent="0.15">
      <c r="A18" s="39">
        <v>3</v>
      </c>
      <c r="B18" s="40" t="s">
        <v>41</v>
      </c>
      <c r="C18" s="40"/>
      <c r="D18" s="40"/>
      <c r="E18" s="40"/>
      <c r="F18" s="40"/>
      <c r="G18" s="40"/>
      <c r="H18" s="40"/>
      <c r="I18" s="40"/>
      <c r="J18" s="40"/>
      <c r="K18" s="40"/>
      <c r="L18" s="41"/>
    </row>
    <row r="19" spans="1:16" ht="13.5" x14ac:dyDescent="0.15">
      <c r="A19" s="241" t="s">
        <v>44</v>
      </c>
      <c r="B19" s="242"/>
      <c r="C19" s="242"/>
      <c r="D19" s="242"/>
      <c r="E19" s="242"/>
      <c r="F19" s="242"/>
      <c r="G19" s="242"/>
      <c r="H19" s="242"/>
      <c r="I19" s="242"/>
      <c r="J19" s="242"/>
      <c r="K19" s="184"/>
      <c r="L19" s="185"/>
      <c r="O19" s="26"/>
    </row>
    <row r="20" spans="1:16" ht="13.5" x14ac:dyDescent="0.15">
      <c r="A20" s="277"/>
      <c r="B20" s="278"/>
      <c r="C20" s="278"/>
      <c r="D20" s="278"/>
      <c r="E20" s="278"/>
      <c r="F20" s="278"/>
      <c r="G20" s="278"/>
      <c r="H20" s="278"/>
      <c r="I20" s="278"/>
      <c r="J20" s="278"/>
      <c r="K20" s="38"/>
      <c r="L20" s="186"/>
      <c r="O20" s="26"/>
    </row>
    <row r="21" spans="1:16" ht="25.15" customHeight="1" x14ac:dyDescent="0.15">
      <c r="A21" s="187"/>
      <c r="B21" s="246" t="s">
        <v>21</v>
      </c>
      <c r="C21" s="247"/>
      <c r="D21" s="239"/>
      <c r="E21" s="240"/>
      <c r="F21" s="49" t="s">
        <v>16</v>
      </c>
      <c r="G21" s="47"/>
      <c r="H21" s="182"/>
      <c r="I21" s="182"/>
      <c r="J21" s="182"/>
      <c r="K21" s="38"/>
      <c r="L21" s="186"/>
      <c r="O21" s="26"/>
    </row>
    <row r="22" spans="1:16" ht="22.5" customHeight="1" x14ac:dyDescent="0.15">
      <c r="A22" s="188"/>
      <c r="B22" s="88"/>
      <c r="C22" s="81"/>
      <c r="D22" s="88"/>
      <c r="E22" s="88"/>
      <c r="F22" s="88"/>
      <c r="G22" s="88"/>
      <c r="H22" s="88"/>
      <c r="I22" s="88"/>
      <c r="J22" s="88"/>
      <c r="K22" s="80"/>
      <c r="L22" s="189"/>
    </row>
    <row r="23" spans="1:16" ht="13.5" x14ac:dyDescent="0.15">
      <c r="A23" s="244" t="s">
        <v>43</v>
      </c>
      <c r="B23" s="245"/>
      <c r="C23" s="245"/>
      <c r="D23" s="245"/>
      <c r="E23" s="245"/>
      <c r="F23" s="245"/>
      <c r="G23" s="245"/>
      <c r="H23" s="245"/>
      <c r="I23" s="245"/>
      <c r="J23" s="245"/>
      <c r="K23" s="82"/>
      <c r="L23" s="189"/>
      <c r="O23" s="26"/>
    </row>
    <row r="24" spans="1:16" ht="13.5" x14ac:dyDescent="0.15">
      <c r="A24" s="188"/>
      <c r="B24" s="279" t="s">
        <v>23</v>
      </c>
      <c r="C24" s="279"/>
      <c r="D24" s="279"/>
      <c r="E24" s="279"/>
      <c r="F24" s="279"/>
      <c r="G24" s="279"/>
      <c r="H24" s="279"/>
      <c r="I24" s="279"/>
      <c r="J24" s="279"/>
      <c r="K24" s="82"/>
      <c r="L24" s="189"/>
      <c r="O24" s="26"/>
    </row>
    <row r="25" spans="1:16" ht="39.950000000000003" customHeight="1" x14ac:dyDescent="0.15">
      <c r="A25" s="5"/>
      <c r="B25" s="280"/>
      <c r="C25" s="281"/>
      <c r="D25" s="281"/>
      <c r="E25" s="281"/>
      <c r="F25" s="281"/>
      <c r="G25" s="281"/>
      <c r="H25" s="281"/>
      <c r="I25" s="281"/>
      <c r="J25" s="282"/>
      <c r="K25" s="4"/>
      <c r="L25" s="186"/>
    </row>
    <row r="26" spans="1:16" ht="39.950000000000003" customHeight="1" x14ac:dyDescent="0.15">
      <c r="A26" s="5"/>
      <c r="B26" s="283"/>
      <c r="C26" s="284"/>
      <c r="D26" s="284"/>
      <c r="E26" s="284"/>
      <c r="F26" s="284"/>
      <c r="G26" s="284"/>
      <c r="H26" s="284"/>
      <c r="I26" s="284"/>
      <c r="J26" s="285"/>
      <c r="K26" s="4"/>
      <c r="L26" s="186"/>
    </row>
    <row r="27" spans="1:16" ht="39.950000000000003" customHeight="1" x14ac:dyDescent="0.15">
      <c r="A27" s="5"/>
      <c r="B27" s="283"/>
      <c r="C27" s="284"/>
      <c r="D27" s="284"/>
      <c r="E27" s="284"/>
      <c r="F27" s="284"/>
      <c r="G27" s="284"/>
      <c r="H27" s="284"/>
      <c r="I27" s="284"/>
      <c r="J27" s="285"/>
      <c r="K27" s="4"/>
      <c r="L27" s="186"/>
    </row>
    <row r="28" spans="1:16" ht="39.950000000000003" customHeight="1" x14ac:dyDescent="0.15">
      <c r="A28" s="5"/>
      <c r="B28" s="286"/>
      <c r="C28" s="287"/>
      <c r="D28" s="287"/>
      <c r="E28" s="287"/>
      <c r="F28" s="287"/>
      <c r="G28" s="287"/>
      <c r="H28" s="287"/>
      <c r="I28" s="287"/>
      <c r="J28" s="288"/>
      <c r="K28" s="4"/>
      <c r="L28" s="186"/>
    </row>
    <row r="29" spans="1:16" ht="22.5" customHeight="1" x14ac:dyDescent="0.15">
      <c r="A29" s="188"/>
      <c r="B29" s="88"/>
      <c r="C29" s="88"/>
      <c r="D29" s="88"/>
      <c r="E29" s="88"/>
      <c r="F29" s="88"/>
      <c r="G29" s="88"/>
      <c r="H29" s="88"/>
      <c r="I29" s="88"/>
      <c r="J29" s="88"/>
      <c r="K29" s="80"/>
      <c r="L29" s="189"/>
    </row>
    <row r="30" spans="1:16" ht="13.5" x14ac:dyDescent="0.15">
      <c r="A30" s="289" t="s">
        <v>22</v>
      </c>
      <c r="B30" s="290"/>
      <c r="C30" s="290"/>
      <c r="D30" s="290"/>
      <c r="E30" s="290"/>
      <c r="F30" s="290"/>
      <c r="G30" s="290"/>
      <c r="H30" s="290"/>
      <c r="I30" s="290"/>
      <c r="J30" s="290"/>
      <c r="K30" s="82"/>
      <c r="L30" s="189"/>
      <c r="O30" s="26"/>
    </row>
    <row r="31" spans="1:16" ht="13.5" x14ac:dyDescent="0.15">
      <c r="A31" s="289"/>
      <c r="B31" s="290"/>
      <c r="C31" s="290"/>
      <c r="D31" s="290"/>
      <c r="E31" s="290"/>
      <c r="F31" s="290"/>
      <c r="G31" s="290"/>
      <c r="H31" s="290"/>
      <c r="I31" s="290"/>
      <c r="J31" s="290"/>
      <c r="K31" s="82"/>
      <c r="L31" s="189"/>
      <c r="O31" s="26"/>
    </row>
    <row r="32" spans="1:16" ht="25.15" customHeight="1" x14ac:dyDescent="0.15">
      <c r="A32" s="187"/>
      <c r="B32" s="291" t="s">
        <v>20</v>
      </c>
      <c r="C32" s="292"/>
      <c r="D32" s="293"/>
      <c r="E32" s="294"/>
      <c r="F32" s="49" t="s">
        <v>16</v>
      </c>
      <c r="G32" s="47"/>
      <c r="H32" s="182"/>
      <c r="I32" s="182"/>
      <c r="J32" s="182"/>
      <c r="K32" s="38"/>
      <c r="L32" s="186"/>
      <c r="O32" s="26"/>
    </row>
    <row r="33" spans="1:15" ht="23.25" customHeight="1" x14ac:dyDescent="0.15">
      <c r="A33" s="188"/>
      <c r="B33" s="80"/>
      <c r="C33" s="80"/>
      <c r="D33" s="80"/>
      <c r="E33" s="80"/>
      <c r="F33" s="80"/>
      <c r="G33" s="80"/>
      <c r="H33" s="80"/>
      <c r="I33" s="80"/>
      <c r="J33" s="80"/>
      <c r="K33" s="80"/>
      <c r="L33" s="189"/>
    </row>
    <row r="34" spans="1:15" ht="13.5" x14ac:dyDescent="0.15">
      <c r="A34" s="188"/>
      <c r="B34" s="265" t="s">
        <v>24</v>
      </c>
      <c r="C34" s="265"/>
      <c r="D34" s="265"/>
      <c r="E34" s="265"/>
      <c r="F34" s="265"/>
      <c r="G34" s="265"/>
      <c r="H34" s="265"/>
      <c r="I34" s="265"/>
      <c r="J34" s="265"/>
      <c r="K34" s="82"/>
      <c r="L34" s="189"/>
      <c r="O34" s="26"/>
    </row>
    <row r="35" spans="1:15" ht="39.950000000000003" customHeight="1" x14ac:dyDescent="0.15">
      <c r="A35" s="5"/>
      <c r="B35" s="266"/>
      <c r="C35" s="267"/>
      <c r="D35" s="267"/>
      <c r="E35" s="267"/>
      <c r="F35" s="267"/>
      <c r="G35" s="267"/>
      <c r="H35" s="267"/>
      <c r="I35" s="267"/>
      <c r="J35" s="268"/>
      <c r="K35" s="4"/>
      <c r="L35" s="190"/>
    </row>
    <row r="36" spans="1:15" ht="39.950000000000003" customHeight="1" x14ac:dyDescent="0.15">
      <c r="A36" s="5"/>
      <c r="B36" s="269"/>
      <c r="C36" s="270"/>
      <c r="D36" s="270"/>
      <c r="E36" s="270"/>
      <c r="F36" s="270"/>
      <c r="G36" s="270"/>
      <c r="H36" s="270"/>
      <c r="I36" s="270"/>
      <c r="J36" s="271"/>
      <c r="K36" s="4"/>
      <c r="L36" s="190"/>
    </row>
    <row r="37" spans="1:15" ht="39.950000000000003" customHeight="1" x14ac:dyDescent="0.15">
      <c r="A37" s="5"/>
      <c r="B37" s="269"/>
      <c r="C37" s="270"/>
      <c r="D37" s="270"/>
      <c r="E37" s="270"/>
      <c r="F37" s="270"/>
      <c r="G37" s="270"/>
      <c r="H37" s="270"/>
      <c r="I37" s="270"/>
      <c r="J37" s="271"/>
      <c r="K37" s="4"/>
      <c r="L37" s="186"/>
    </row>
    <row r="38" spans="1:15" ht="39.950000000000003" customHeight="1" x14ac:dyDescent="0.15">
      <c r="A38" s="5"/>
      <c r="B38" s="272"/>
      <c r="C38" s="273"/>
      <c r="D38" s="273"/>
      <c r="E38" s="273"/>
      <c r="F38" s="273"/>
      <c r="G38" s="273"/>
      <c r="H38" s="273"/>
      <c r="I38" s="273"/>
      <c r="J38" s="274"/>
      <c r="K38" s="4"/>
      <c r="L38" s="186"/>
    </row>
    <row r="39" spans="1:15" ht="13.5" x14ac:dyDescent="0.15">
      <c r="A39" s="3"/>
      <c r="B39" s="191"/>
      <c r="C39" s="191"/>
      <c r="D39" s="191"/>
      <c r="E39" s="191"/>
      <c r="F39" s="191"/>
      <c r="G39" s="191"/>
      <c r="H39" s="191"/>
      <c r="I39" s="191"/>
      <c r="J39" s="191"/>
      <c r="K39" s="191"/>
      <c r="L39" s="192"/>
    </row>
    <row r="40" spans="1:15" s="71" customFormat="1" ht="13.5" x14ac:dyDescent="0.15">
      <c r="A40" s="263" t="s">
        <v>155</v>
      </c>
      <c r="B40" s="264"/>
      <c r="C40" s="264"/>
      <c r="D40" s="264"/>
      <c r="E40" s="264"/>
      <c r="F40" s="264"/>
      <c r="G40" s="264"/>
      <c r="H40" s="264"/>
      <c r="I40" s="264"/>
      <c r="J40" s="264"/>
      <c r="K40" s="193"/>
      <c r="L40" s="194"/>
      <c r="O40" s="26"/>
    </row>
    <row r="41" spans="1:15" s="71" customFormat="1" ht="13.5" x14ac:dyDescent="0.15">
      <c r="A41" s="289"/>
      <c r="B41" s="290"/>
      <c r="C41" s="290"/>
      <c r="D41" s="290"/>
      <c r="E41" s="290"/>
      <c r="F41" s="290"/>
      <c r="G41" s="290"/>
      <c r="H41" s="290"/>
      <c r="I41" s="290"/>
      <c r="J41" s="290"/>
      <c r="K41" s="82"/>
      <c r="L41" s="189"/>
      <c r="O41" s="26"/>
    </row>
    <row r="42" spans="1:15" s="71" customFormat="1" ht="25.15" customHeight="1" x14ac:dyDescent="0.15">
      <c r="A42" s="187"/>
      <c r="B42" s="291" t="s">
        <v>156</v>
      </c>
      <c r="C42" s="292"/>
      <c r="D42" s="295">
        <f>+補助対象経費等確認・計算書!E45</f>
        <v>0</v>
      </c>
      <c r="E42" s="296"/>
      <c r="F42" s="49" t="s">
        <v>157</v>
      </c>
      <c r="G42" s="47"/>
      <c r="H42" s="182"/>
      <c r="I42" s="182"/>
      <c r="J42" s="182"/>
      <c r="K42" s="38"/>
      <c r="L42" s="186"/>
      <c r="N42" s="9" t="s">
        <v>158</v>
      </c>
      <c r="O42" s="26"/>
    </row>
    <row r="43" spans="1:15" s="71" customFormat="1" ht="23.25" customHeight="1" x14ac:dyDescent="0.15">
      <c r="A43" s="188"/>
      <c r="B43" s="80"/>
      <c r="C43" s="80"/>
      <c r="D43" s="80"/>
      <c r="E43" s="80"/>
      <c r="F43" s="80"/>
      <c r="G43" s="80"/>
      <c r="H43" s="80"/>
      <c r="I43" s="80"/>
      <c r="J43" s="80"/>
      <c r="K43" s="80"/>
      <c r="L43" s="189"/>
    </row>
    <row r="44" spans="1:15" s="71" customFormat="1" ht="13.5" x14ac:dyDescent="0.15">
      <c r="A44" s="188"/>
      <c r="B44" s="265" t="s">
        <v>159</v>
      </c>
      <c r="C44" s="265"/>
      <c r="D44" s="265"/>
      <c r="E44" s="265"/>
      <c r="F44" s="265"/>
      <c r="G44" s="265"/>
      <c r="H44" s="265"/>
      <c r="I44" s="265"/>
      <c r="J44" s="265"/>
      <c r="K44" s="82"/>
      <c r="L44" s="189"/>
      <c r="O44" s="26"/>
    </row>
    <row r="45" spans="1:15" s="71" customFormat="1" ht="39.950000000000003" customHeight="1" x14ac:dyDescent="0.15">
      <c r="A45" s="5"/>
      <c r="B45" s="297" t="s">
        <v>160</v>
      </c>
      <c r="C45" s="298"/>
      <c r="D45" s="298"/>
      <c r="E45" s="298"/>
      <c r="F45" s="298"/>
      <c r="G45" s="298"/>
      <c r="H45" s="298"/>
      <c r="I45" s="298"/>
      <c r="J45" s="299"/>
      <c r="K45" s="4"/>
      <c r="L45" s="190"/>
    </row>
    <row r="46" spans="1:15" s="71" customFormat="1" ht="39.950000000000003" customHeight="1" x14ac:dyDescent="0.15">
      <c r="A46" s="5"/>
      <c r="B46" s="300"/>
      <c r="C46" s="301"/>
      <c r="D46" s="301"/>
      <c r="E46" s="301"/>
      <c r="F46" s="301"/>
      <c r="G46" s="301"/>
      <c r="H46" s="301"/>
      <c r="I46" s="301"/>
      <c r="J46" s="302"/>
      <c r="K46" s="4"/>
      <c r="L46" s="190"/>
    </row>
    <row r="47" spans="1:15" s="71" customFormat="1" ht="39.950000000000003" customHeight="1" x14ac:dyDescent="0.15">
      <c r="A47" s="5"/>
      <c r="B47" s="300"/>
      <c r="C47" s="301"/>
      <c r="D47" s="301"/>
      <c r="E47" s="301"/>
      <c r="F47" s="301"/>
      <c r="G47" s="301"/>
      <c r="H47" s="301"/>
      <c r="I47" s="301"/>
      <c r="J47" s="302"/>
      <c r="K47" s="4"/>
      <c r="L47" s="186"/>
    </row>
    <row r="48" spans="1:15" s="71" customFormat="1" ht="39.950000000000003" customHeight="1" x14ac:dyDescent="0.15">
      <c r="A48" s="5"/>
      <c r="B48" s="303"/>
      <c r="C48" s="304"/>
      <c r="D48" s="304"/>
      <c r="E48" s="304"/>
      <c r="F48" s="304"/>
      <c r="G48" s="304"/>
      <c r="H48" s="304"/>
      <c r="I48" s="304"/>
      <c r="J48" s="305"/>
      <c r="K48" s="4"/>
      <c r="L48" s="186"/>
    </row>
    <row r="49" spans="1:18" s="71" customFormat="1" ht="13.5" x14ac:dyDescent="0.15">
      <c r="A49" s="5"/>
      <c r="B49" s="4"/>
      <c r="C49" s="4"/>
      <c r="D49" s="4"/>
      <c r="E49" s="4"/>
      <c r="F49" s="4"/>
      <c r="G49" s="4"/>
      <c r="H49" s="4"/>
      <c r="I49" s="4"/>
      <c r="J49" s="4"/>
      <c r="K49" s="4"/>
      <c r="L49" s="186"/>
    </row>
    <row r="50" spans="1:18" s="71" customFormat="1" ht="13.5" x14ac:dyDescent="0.15">
      <c r="A50" s="289" t="s">
        <v>161</v>
      </c>
      <c r="B50" s="290"/>
      <c r="C50" s="290"/>
      <c r="D50" s="290"/>
      <c r="E50" s="290"/>
      <c r="F50" s="290"/>
      <c r="G50" s="290"/>
      <c r="H50" s="290"/>
      <c r="I50" s="290"/>
      <c r="J50" s="290"/>
      <c r="K50" s="82"/>
      <c r="L50" s="189"/>
      <c r="O50" s="26"/>
    </row>
    <row r="51" spans="1:18" s="71" customFormat="1" ht="13.5" x14ac:dyDescent="0.15">
      <c r="A51" s="289"/>
      <c r="B51" s="290"/>
      <c r="C51" s="290"/>
      <c r="D51" s="290"/>
      <c r="E51" s="290"/>
      <c r="F51" s="290"/>
      <c r="G51" s="290"/>
      <c r="H51" s="290"/>
      <c r="I51" s="290"/>
      <c r="J51" s="290"/>
      <c r="K51" s="82"/>
      <c r="L51" s="189"/>
      <c r="O51" s="26"/>
    </row>
    <row r="52" spans="1:18" s="71" customFormat="1" ht="25.15" customHeight="1" x14ac:dyDescent="0.15">
      <c r="A52" s="187"/>
      <c r="B52" s="291" t="s">
        <v>129</v>
      </c>
      <c r="C52" s="292"/>
      <c r="D52" s="295">
        <f>+補助対象経費等確認・計算書!E46</f>
        <v>0</v>
      </c>
      <c r="E52" s="296"/>
      <c r="F52" s="49" t="s">
        <v>157</v>
      </c>
      <c r="G52" s="47"/>
      <c r="H52" s="182"/>
      <c r="I52" s="182"/>
      <c r="J52" s="182"/>
      <c r="K52" s="38"/>
      <c r="L52" s="186"/>
      <c r="N52" s="9"/>
      <c r="O52" s="26"/>
    </row>
    <row r="53" spans="1:18" s="71" customFormat="1" ht="23.25" customHeight="1" x14ac:dyDescent="0.15">
      <c r="A53" s="188"/>
      <c r="B53" s="80"/>
      <c r="C53" s="80"/>
      <c r="D53" s="80"/>
      <c r="E53" s="80"/>
      <c r="F53" s="80"/>
      <c r="G53" s="80"/>
      <c r="H53" s="80"/>
      <c r="I53" s="80"/>
      <c r="J53" s="80"/>
      <c r="K53" s="80"/>
      <c r="L53" s="189"/>
    </row>
    <row r="54" spans="1:18" s="71" customFormat="1" ht="13.5" x14ac:dyDescent="0.15">
      <c r="A54" s="188"/>
      <c r="B54" s="265" t="s">
        <v>162</v>
      </c>
      <c r="C54" s="265"/>
      <c r="D54" s="265"/>
      <c r="E54" s="265"/>
      <c r="F54" s="265"/>
      <c r="G54" s="265"/>
      <c r="H54" s="265"/>
      <c r="I54" s="265"/>
      <c r="J54" s="265"/>
      <c r="K54" s="82"/>
      <c r="L54" s="189"/>
      <c r="O54" s="26"/>
    </row>
    <row r="55" spans="1:18" s="71" customFormat="1" ht="39.950000000000003" customHeight="1" x14ac:dyDescent="0.15">
      <c r="A55" s="5"/>
      <c r="B55" s="297" t="s">
        <v>160</v>
      </c>
      <c r="C55" s="298"/>
      <c r="D55" s="298"/>
      <c r="E55" s="298"/>
      <c r="F55" s="298"/>
      <c r="G55" s="298"/>
      <c r="H55" s="298"/>
      <c r="I55" s="298"/>
      <c r="J55" s="299"/>
      <c r="K55" s="4"/>
      <c r="L55" s="190"/>
    </row>
    <row r="56" spans="1:18" s="71" customFormat="1" ht="39.950000000000003" customHeight="1" x14ac:dyDescent="0.15">
      <c r="A56" s="5"/>
      <c r="B56" s="300"/>
      <c r="C56" s="301"/>
      <c r="D56" s="301"/>
      <c r="E56" s="301"/>
      <c r="F56" s="301"/>
      <c r="G56" s="301"/>
      <c r="H56" s="301"/>
      <c r="I56" s="301"/>
      <c r="J56" s="302"/>
      <c r="K56" s="4"/>
      <c r="L56" s="190"/>
    </row>
    <row r="57" spans="1:18" s="71" customFormat="1" ht="39.950000000000003" customHeight="1" x14ac:dyDescent="0.15">
      <c r="A57" s="5"/>
      <c r="B57" s="300"/>
      <c r="C57" s="301"/>
      <c r="D57" s="301"/>
      <c r="E57" s="301"/>
      <c r="F57" s="301"/>
      <c r="G57" s="301"/>
      <c r="H57" s="301"/>
      <c r="I57" s="301"/>
      <c r="J57" s="302"/>
      <c r="K57" s="4"/>
      <c r="L57" s="186"/>
    </row>
    <row r="58" spans="1:18" s="71" customFormat="1" ht="39.950000000000003" customHeight="1" x14ac:dyDescent="0.15">
      <c r="A58" s="5"/>
      <c r="B58" s="303"/>
      <c r="C58" s="304"/>
      <c r="D58" s="304"/>
      <c r="E58" s="304"/>
      <c r="F58" s="304"/>
      <c r="G58" s="304"/>
      <c r="H58" s="304"/>
      <c r="I58" s="304"/>
      <c r="J58" s="305"/>
      <c r="K58" s="4"/>
      <c r="L58" s="186"/>
    </row>
    <row r="59" spans="1:18" ht="22.5" customHeight="1" x14ac:dyDescent="0.15">
      <c r="A59" s="3"/>
      <c r="B59" s="191"/>
      <c r="C59" s="191"/>
      <c r="D59" s="191"/>
      <c r="E59" s="191"/>
      <c r="F59" s="191"/>
      <c r="G59" s="191"/>
      <c r="H59" s="191"/>
      <c r="I59" s="191"/>
      <c r="J59" s="191"/>
      <c r="K59" s="191"/>
      <c r="L59" s="192"/>
    </row>
    <row r="60" spans="1:18" s="6" customFormat="1" ht="19.899999999999999" customHeight="1" x14ac:dyDescent="0.15">
      <c r="A60" s="39">
        <v>4</v>
      </c>
      <c r="B60" s="40" t="s">
        <v>13</v>
      </c>
      <c r="C60" s="40"/>
      <c r="D60" s="40"/>
      <c r="E60" s="40"/>
      <c r="F60" s="40"/>
      <c r="G60" s="40"/>
      <c r="H60" s="40"/>
      <c r="I60" s="40"/>
      <c r="J60" s="40"/>
      <c r="K60" s="40"/>
      <c r="L60" s="41"/>
    </row>
    <row r="61" spans="1:18" s="7" customFormat="1" ht="55.5" customHeight="1" x14ac:dyDescent="0.15">
      <c r="A61" s="10"/>
      <c r="B61" s="27"/>
      <c r="C61" s="231" t="s">
        <v>191</v>
      </c>
      <c r="D61" s="231"/>
      <c r="E61" s="231"/>
      <c r="F61" s="231"/>
      <c r="G61" s="231"/>
      <c r="H61" s="231"/>
      <c r="I61" s="231"/>
      <c r="J61" s="231"/>
      <c r="K61" s="231"/>
      <c r="L61" s="232"/>
      <c r="N61" s="233" t="s">
        <v>8</v>
      </c>
      <c r="O61" s="233"/>
      <c r="P61" s="233"/>
      <c r="Q61" s="233"/>
      <c r="R61" s="233"/>
    </row>
    <row r="62" spans="1:18" s="7" customFormat="1" ht="55.5" customHeight="1" x14ac:dyDescent="0.15">
      <c r="A62" s="10"/>
      <c r="B62" s="27"/>
      <c r="C62" s="231" t="s">
        <v>192</v>
      </c>
      <c r="D62" s="231"/>
      <c r="E62" s="231"/>
      <c r="F62" s="231"/>
      <c r="G62" s="231"/>
      <c r="H62" s="231"/>
      <c r="I62" s="231"/>
      <c r="J62" s="231"/>
      <c r="K62" s="231"/>
      <c r="L62" s="232"/>
      <c r="N62" s="233"/>
      <c r="O62" s="233"/>
      <c r="P62" s="233"/>
      <c r="Q62" s="233"/>
      <c r="R62" s="233"/>
    </row>
    <row r="63" spans="1:18" s="7" customFormat="1" ht="35.25" customHeight="1" x14ac:dyDescent="0.15">
      <c r="A63" s="10"/>
      <c r="B63" s="27"/>
      <c r="C63" s="231" t="s">
        <v>189</v>
      </c>
      <c r="D63" s="231"/>
      <c r="E63" s="231"/>
      <c r="F63" s="231"/>
      <c r="G63" s="231"/>
      <c r="H63" s="231"/>
      <c r="I63" s="231"/>
      <c r="J63" s="231"/>
      <c r="K63" s="231"/>
      <c r="L63" s="232"/>
    </row>
    <row r="64" spans="1:18" s="7" customFormat="1" ht="55.5" customHeight="1" x14ac:dyDescent="0.15">
      <c r="A64" s="10"/>
      <c r="B64" s="27"/>
      <c r="C64" s="231" t="s">
        <v>36</v>
      </c>
      <c r="D64" s="231"/>
      <c r="E64" s="231"/>
      <c r="F64" s="231"/>
      <c r="G64" s="231"/>
      <c r="H64" s="231"/>
      <c r="I64" s="231"/>
      <c r="J64" s="231"/>
      <c r="K64" s="231"/>
      <c r="L64" s="232"/>
      <c r="N64" s="233"/>
      <c r="O64" s="233"/>
      <c r="P64" s="233"/>
      <c r="Q64" s="233"/>
      <c r="R64" s="233"/>
    </row>
    <row r="65" spans="1:20" s="7" customFormat="1" ht="92.25" customHeight="1" x14ac:dyDescent="0.15">
      <c r="A65" s="10"/>
      <c r="B65" s="27"/>
      <c r="C65" s="231" t="s">
        <v>193</v>
      </c>
      <c r="D65" s="231"/>
      <c r="E65" s="231"/>
      <c r="F65" s="231"/>
      <c r="G65" s="231"/>
      <c r="H65" s="231"/>
      <c r="I65" s="231"/>
      <c r="J65" s="231"/>
      <c r="K65" s="231"/>
      <c r="L65" s="232"/>
      <c r="N65" s="21"/>
      <c r="O65" s="21"/>
      <c r="P65" s="21"/>
      <c r="Q65" s="21"/>
      <c r="R65" s="21"/>
      <c r="S65" s="21"/>
      <c r="T65" s="21"/>
    </row>
    <row r="66" spans="1:20" s="71" customFormat="1" ht="73.5" customHeight="1" x14ac:dyDescent="0.15">
      <c r="A66" s="5"/>
      <c r="B66" s="27"/>
      <c r="C66" s="234" t="s">
        <v>194</v>
      </c>
      <c r="D66" s="234"/>
      <c r="E66" s="234"/>
      <c r="F66" s="234"/>
      <c r="G66" s="234"/>
      <c r="H66" s="234"/>
      <c r="I66" s="234"/>
      <c r="J66" s="234"/>
      <c r="K66" s="234"/>
      <c r="L66" s="235"/>
      <c r="N66" s="21"/>
    </row>
    <row r="67" spans="1:20" s="71" customFormat="1" ht="55.15" customHeight="1" x14ac:dyDescent="0.15">
      <c r="A67" s="5"/>
      <c r="B67" s="27"/>
      <c r="C67" s="234" t="s">
        <v>185</v>
      </c>
      <c r="D67" s="234"/>
      <c r="E67" s="234"/>
      <c r="F67" s="234"/>
      <c r="G67" s="234"/>
      <c r="H67" s="234"/>
      <c r="I67" s="234"/>
      <c r="J67" s="234"/>
      <c r="K67" s="234"/>
      <c r="L67" s="235"/>
      <c r="N67" s="21"/>
    </row>
    <row r="68" spans="1:20" s="71" customFormat="1" ht="34.9" customHeight="1" x14ac:dyDescent="0.15">
      <c r="A68" s="5"/>
      <c r="B68" s="27"/>
      <c r="C68" s="234" t="s">
        <v>37</v>
      </c>
      <c r="D68" s="234"/>
      <c r="E68" s="234"/>
      <c r="F68" s="234"/>
      <c r="G68" s="234"/>
      <c r="H68" s="234"/>
      <c r="I68" s="234"/>
      <c r="J68" s="234"/>
      <c r="K68" s="234"/>
      <c r="L68" s="235"/>
    </row>
    <row r="69" spans="1:20" s="71" customFormat="1" ht="58.5" customHeight="1" x14ac:dyDescent="0.15">
      <c r="A69" s="5"/>
      <c r="B69" s="27"/>
      <c r="C69" s="234" t="s">
        <v>186</v>
      </c>
      <c r="D69" s="234"/>
      <c r="E69" s="234"/>
      <c r="F69" s="234"/>
      <c r="G69" s="234"/>
      <c r="H69" s="234"/>
      <c r="I69" s="234"/>
      <c r="J69" s="234"/>
      <c r="K69" s="234"/>
      <c r="L69" s="235"/>
    </row>
    <row r="70" spans="1:20" s="71" customFormat="1" ht="34.9" customHeight="1" x14ac:dyDescent="0.15">
      <c r="A70" s="5"/>
      <c r="B70" s="27"/>
      <c r="C70" s="234" t="s">
        <v>195</v>
      </c>
      <c r="D70" s="234"/>
      <c r="E70" s="234"/>
      <c r="F70" s="234"/>
      <c r="G70" s="234"/>
      <c r="H70" s="234"/>
      <c r="I70" s="234"/>
      <c r="J70" s="234"/>
      <c r="K70" s="234"/>
      <c r="L70" s="235"/>
    </row>
    <row r="71" spans="1:20" s="71" customFormat="1" ht="51.75" customHeight="1" x14ac:dyDescent="0.15">
      <c r="A71" s="5"/>
      <c r="B71" s="27"/>
      <c r="C71" s="234" t="s">
        <v>187</v>
      </c>
      <c r="D71" s="234"/>
      <c r="E71" s="234"/>
      <c r="F71" s="234"/>
      <c r="G71" s="234"/>
      <c r="H71" s="234"/>
      <c r="I71" s="234"/>
      <c r="J71" s="234"/>
      <c r="K71" s="234"/>
      <c r="L71" s="235"/>
    </row>
    <row r="72" spans="1:20" s="6" customFormat="1" ht="19.899999999999999" customHeight="1" x14ac:dyDescent="0.15">
      <c r="A72" s="76">
        <v>5</v>
      </c>
      <c r="B72" s="77" t="s">
        <v>15</v>
      </c>
      <c r="C72" s="77"/>
      <c r="D72" s="77"/>
      <c r="E72" s="77"/>
      <c r="F72" s="77"/>
      <c r="G72" s="77"/>
      <c r="H72" s="77"/>
      <c r="I72" s="77"/>
      <c r="J72" s="77"/>
      <c r="K72" s="77"/>
      <c r="L72" s="41"/>
    </row>
    <row r="73" spans="1:20" s="71" customFormat="1" ht="66" customHeight="1" x14ac:dyDescent="0.15">
      <c r="A73" s="5"/>
      <c r="B73" s="27"/>
      <c r="C73" s="234" t="s">
        <v>188</v>
      </c>
      <c r="D73" s="234"/>
      <c r="E73" s="234"/>
      <c r="F73" s="234"/>
      <c r="G73" s="234"/>
      <c r="H73" s="234"/>
      <c r="I73" s="234"/>
      <c r="J73" s="234"/>
      <c r="K73" s="234"/>
      <c r="L73" s="235"/>
    </row>
    <row r="74" spans="1:20" s="71" customFormat="1" ht="47.25" customHeight="1" x14ac:dyDescent="0.15">
      <c r="A74" s="5"/>
      <c r="B74" s="27"/>
      <c r="C74" s="234" t="s">
        <v>38</v>
      </c>
      <c r="D74" s="234"/>
      <c r="E74" s="234"/>
      <c r="F74" s="234"/>
      <c r="G74" s="234"/>
      <c r="H74" s="234"/>
      <c r="I74" s="234"/>
      <c r="J74" s="234"/>
      <c r="K74" s="234"/>
      <c r="L74" s="235"/>
    </row>
    <row r="75" spans="1:20" s="71" customFormat="1" ht="69" customHeight="1" x14ac:dyDescent="0.15">
      <c r="A75" s="5"/>
      <c r="B75" s="27"/>
      <c r="C75" s="234" t="s">
        <v>202</v>
      </c>
      <c r="D75" s="234"/>
      <c r="E75" s="234"/>
      <c r="F75" s="234"/>
      <c r="G75" s="234"/>
      <c r="H75" s="234"/>
      <c r="I75" s="234"/>
      <c r="J75" s="234"/>
      <c r="K75" s="234"/>
      <c r="L75" s="235"/>
    </row>
    <row r="76" spans="1:20" s="71" customFormat="1" ht="82.5" customHeight="1" x14ac:dyDescent="0.15">
      <c r="A76" s="3"/>
      <c r="B76" s="183"/>
      <c r="C76" s="236" t="s">
        <v>196</v>
      </c>
      <c r="D76" s="236"/>
      <c r="E76" s="236"/>
      <c r="F76" s="236"/>
      <c r="G76" s="236"/>
      <c r="H76" s="236"/>
      <c r="I76" s="236"/>
      <c r="J76" s="236"/>
      <c r="K76" s="236"/>
      <c r="L76" s="237"/>
    </row>
  </sheetData>
  <sheetProtection formatCells="0" selectLockedCells="1"/>
  <mergeCells count="61">
    <mergeCell ref="B55:J58"/>
    <mergeCell ref="B45:J48"/>
    <mergeCell ref="A50:J50"/>
    <mergeCell ref="A51:J51"/>
    <mergeCell ref="B52:C52"/>
    <mergeCell ref="D52:E52"/>
    <mergeCell ref="A41:J41"/>
    <mergeCell ref="B42:C42"/>
    <mergeCell ref="D42:E42"/>
    <mergeCell ref="B44:J44"/>
    <mergeCell ref="B54:J54"/>
    <mergeCell ref="A12:C12"/>
    <mergeCell ref="A10:C10"/>
    <mergeCell ref="A9:C9"/>
    <mergeCell ref="D12:L12"/>
    <mergeCell ref="A40:J40"/>
    <mergeCell ref="B34:J34"/>
    <mergeCell ref="B35:J38"/>
    <mergeCell ref="C15:E15"/>
    <mergeCell ref="G15:K15"/>
    <mergeCell ref="A20:J20"/>
    <mergeCell ref="B24:J24"/>
    <mergeCell ref="B25:J28"/>
    <mergeCell ref="A30:J30"/>
    <mergeCell ref="A31:J31"/>
    <mergeCell ref="B32:C32"/>
    <mergeCell ref="D32:E32"/>
    <mergeCell ref="A2:L2"/>
    <mergeCell ref="D21:E21"/>
    <mergeCell ref="A19:J19"/>
    <mergeCell ref="B17:L17"/>
    <mergeCell ref="A23:J23"/>
    <mergeCell ref="B21:C21"/>
    <mergeCell ref="A4:E4"/>
    <mergeCell ref="A5:E5"/>
    <mergeCell ref="A6:E6"/>
    <mergeCell ref="F4:L4"/>
    <mergeCell ref="F5:L5"/>
    <mergeCell ref="F6:L6"/>
    <mergeCell ref="D11:L11"/>
    <mergeCell ref="D10:L10"/>
    <mergeCell ref="D9:L9"/>
    <mergeCell ref="A11:C11"/>
    <mergeCell ref="C68:L68"/>
    <mergeCell ref="C69:L69"/>
    <mergeCell ref="C70:L70"/>
    <mergeCell ref="C75:L75"/>
    <mergeCell ref="C76:L76"/>
    <mergeCell ref="C71:L71"/>
    <mergeCell ref="C73:L73"/>
    <mergeCell ref="C74:L74"/>
    <mergeCell ref="C64:L64"/>
    <mergeCell ref="N64:R64"/>
    <mergeCell ref="C65:L65"/>
    <mergeCell ref="C66:L66"/>
    <mergeCell ref="C67:L67"/>
    <mergeCell ref="C61:L61"/>
    <mergeCell ref="N61:R61"/>
    <mergeCell ref="C62:L62"/>
    <mergeCell ref="N62:R62"/>
    <mergeCell ref="C63:L63"/>
  </mergeCells>
  <phoneticPr fontId="9"/>
  <conditionalFormatting sqref="D21 F21:L21 D22:L22 D24:L39 K23:L23">
    <cfRule type="expression" dxfId="8" priority="12">
      <formula>COUNTIF(#REF!,TRUE)&gt;1</formula>
    </cfRule>
  </conditionalFormatting>
  <conditionalFormatting sqref="B15:C15">
    <cfRule type="expression" dxfId="7" priority="11">
      <formula>COUNTIF(#REF!,TRUE)&gt;1</formula>
    </cfRule>
  </conditionalFormatting>
  <conditionalFormatting sqref="F15">
    <cfRule type="expression" dxfId="6" priority="10">
      <formula>COUNTIF(#REF!,TRUE)&gt;1</formula>
    </cfRule>
  </conditionalFormatting>
  <conditionalFormatting sqref="D19:L20">
    <cfRule type="expression" dxfId="5" priority="4">
      <formula>COUNTIF(#REF!,TRUE)&gt;1</formula>
    </cfRule>
  </conditionalFormatting>
  <conditionalFormatting sqref="D40:L48">
    <cfRule type="expression" dxfId="4" priority="3">
      <formula>COUNTIF(#REF!,TRUE)&gt;1</formula>
    </cfRule>
  </conditionalFormatting>
  <conditionalFormatting sqref="D49:L49">
    <cfRule type="expression" dxfId="3" priority="2">
      <formula>COUNTIF(#REF!,TRUE)&gt;1</formula>
    </cfRule>
  </conditionalFormatting>
  <conditionalFormatting sqref="D50:L58">
    <cfRule type="expression" dxfId="2" priority="1">
      <formula>COUNTIF(#REF!,TRUE)&gt;1</formula>
    </cfRule>
  </conditionalFormatting>
  <dataValidations count="1">
    <dataValidation type="list" allowBlank="1" showInputMessage="1" showErrorMessage="1" prompt="いずれか１つを選択してください" sqref="F15 B15">
      <formula1>"◯"</formula1>
    </dataValidation>
  </dataValidations>
  <pageMargins left="0.78740157480314965" right="0.78740157480314965" top="0.55118110236220474" bottom="0.55118110236220474" header="0.31496062992125984" footer="0.31496062992125984"/>
  <pageSetup paperSize="9" scale="89" fitToHeight="0" orientation="portrait" blackAndWhite="1" r:id="rId1"/>
  <rowBreaks count="2" manualBreakCount="2">
    <brk id="39" max="11" man="1"/>
    <brk id="59"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95250</xdr:colOff>
                    <xdr:row>72</xdr:row>
                    <xdr:rowOff>152400</xdr:rowOff>
                  </from>
                  <to>
                    <xdr:col>1</xdr:col>
                    <xdr:colOff>323850</xdr:colOff>
                    <xdr:row>72</xdr:row>
                    <xdr:rowOff>685800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114300</xdr:colOff>
                    <xdr:row>73</xdr:row>
                    <xdr:rowOff>66675</xdr:rowOff>
                  </from>
                  <to>
                    <xdr:col>1</xdr:col>
                    <xdr:colOff>342900</xdr:colOff>
                    <xdr:row>73</xdr:row>
                    <xdr:rowOff>476250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95250</xdr:colOff>
                    <xdr:row>70</xdr:row>
                    <xdr:rowOff>28575</xdr:rowOff>
                  </from>
                  <to>
                    <xdr:col>1</xdr:col>
                    <xdr:colOff>323850</xdr:colOff>
                    <xdr:row>70</xdr:row>
                    <xdr:rowOff>476250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95250</xdr:colOff>
                    <xdr:row>74</xdr:row>
                    <xdr:rowOff>161925</xdr:rowOff>
                  </from>
                  <to>
                    <xdr:col>1</xdr:col>
                    <xdr:colOff>323850</xdr:colOff>
                    <xdr:row>74</xdr:row>
                    <xdr:rowOff>695325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95250</xdr:colOff>
                    <xdr:row>69</xdr:row>
                    <xdr:rowOff>47625</xdr:rowOff>
                  </from>
                  <to>
                    <xdr:col>1</xdr:col>
                    <xdr:colOff>323850</xdr:colOff>
                    <xdr:row>69</xdr:row>
                    <xdr:rowOff>400050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95250</xdr:colOff>
                    <xdr:row>68</xdr:row>
                    <xdr:rowOff>142875</xdr:rowOff>
                  </from>
                  <to>
                    <xdr:col>1</xdr:col>
                    <xdr:colOff>323850</xdr:colOff>
                    <xdr:row>68</xdr:row>
                    <xdr:rowOff>581025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95250</xdr:colOff>
                    <xdr:row>67</xdr:row>
                    <xdr:rowOff>57150</xdr:rowOff>
                  </from>
                  <to>
                    <xdr:col>1</xdr:col>
                    <xdr:colOff>323850</xdr:colOff>
                    <xdr:row>67</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95250</xdr:colOff>
                    <xdr:row>66</xdr:row>
                    <xdr:rowOff>209550</xdr:rowOff>
                  </from>
                  <to>
                    <xdr:col>1</xdr:col>
                    <xdr:colOff>314325</xdr:colOff>
                    <xdr:row>66</xdr:row>
                    <xdr:rowOff>419100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95250</xdr:colOff>
                    <xdr:row>65</xdr:row>
                    <xdr:rowOff>95250</xdr:rowOff>
                  </from>
                  <to>
                    <xdr:col>1</xdr:col>
                    <xdr:colOff>323850</xdr:colOff>
                    <xdr:row>65</xdr:row>
                    <xdr:rowOff>685800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95250</xdr:colOff>
                    <xdr:row>64</xdr:row>
                    <xdr:rowOff>114300</xdr:rowOff>
                  </from>
                  <to>
                    <xdr:col>1</xdr:col>
                    <xdr:colOff>323850</xdr:colOff>
                    <xdr:row>64</xdr:row>
                    <xdr:rowOff>838200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95250</xdr:colOff>
                    <xdr:row>63</xdr:row>
                    <xdr:rowOff>95250</xdr:rowOff>
                  </from>
                  <to>
                    <xdr:col>1</xdr:col>
                    <xdr:colOff>323850</xdr:colOff>
                    <xdr:row>63</xdr:row>
                    <xdr:rowOff>552450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95250</xdr:colOff>
                    <xdr:row>61</xdr:row>
                    <xdr:rowOff>57150</xdr:rowOff>
                  </from>
                  <to>
                    <xdr:col>1</xdr:col>
                    <xdr:colOff>323850</xdr:colOff>
                    <xdr:row>61</xdr:row>
                    <xdr:rowOff>561975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95250</xdr:colOff>
                    <xdr:row>60</xdr:row>
                    <xdr:rowOff>152400</xdr:rowOff>
                  </from>
                  <to>
                    <xdr:col>1</xdr:col>
                    <xdr:colOff>323850</xdr:colOff>
                    <xdr:row>61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85725</xdr:colOff>
                    <xdr:row>62</xdr:row>
                    <xdr:rowOff>28575</xdr:rowOff>
                  </from>
                  <to>
                    <xdr:col>1</xdr:col>
                    <xdr:colOff>409575</xdr:colOff>
                    <xdr:row>62</xdr:row>
                    <xdr:rowOff>381000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95250</xdr:colOff>
                    <xdr:row>75</xdr:row>
                    <xdr:rowOff>161925</xdr:rowOff>
                  </from>
                  <to>
                    <xdr:col>1</xdr:col>
                    <xdr:colOff>323850</xdr:colOff>
                    <xdr:row>75</xdr:row>
                    <xdr:rowOff>695325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view="pageBreakPreview" zoomScaleNormal="100" zoomScaleSheetLayoutView="100" workbookViewId="0">
      <selection activeCell="B10" sqref="B10:J10"/>
    </sheetView>
  </sheetViews>
  <sheetFormatPr defaultColWidth="9" defaultRowHeight="22.5" customHeight="1" x14ac:dyDescent="0.15"/>
  <cols>
    <col min="1" max="1" width="3.25" style="1" customWidth="1"/>
    <col min="2" max="2" width="5.375" style="1" customWidth="1"/>
    <col min="3" max="3" width="15.125" style="1" customWidth="1"/>
    <col min="4" max="4" width="7.5" style="1" customWidth="1"/>
    <col min="5" max="5" width="11.625" style="1" customWidth="1"/>
    <col min="6" max="6" width="5.5" style="1" customWidth="1"/>
    <col min="7" max="7" width="7.875" style="1" customWidth="1"/>
    <col min="8" max="8" width="5.25" style="1" customWidth="1"/>
    <col min="9" max="9" width="10.625" style="1" customWidth="1"/>
    <col min="10" max="10" width="9" style="1" customWidth="1"/>
    <col min="11" max="11" width="6.5" style="1" customWidth="1"/>
    <col min="12" max="12" width="2.75" style="1" customWidth="1"/>
    <col min="13" max="16384" width="9" style="1"/>
  </cols>
  <sheetData>
    <row r="1" spans="1:16" ht="13.5" x14ac:dyDescent="0.15"/>
    <row r="2" spans="1:16" ht="22.5" customHeight="1" x14ac:dyDescent="0.15">
      <c r="A2" s="306" t="s">
        <v>50</v>
      </c>
      <c r="B2" s="306"/>
      <c r="C2" s="306"/>
      <c r="D2" s="306"/>
      <c r="E2" s="306"/>
      <c r="F2" s="306"/>
      <c r="G2" s="306"/>
      <c r="H2" s="306"/>
      <c r="I2" s="306"/>
      <c r="J2" s="306"/>
      <c r="K2" s="48"/>
      <c r="M2" s="36"/>
      <c r="N2" s="37" t="s">
        <v>7</v>
      </c>
    </row>
    <row r="3" spans="1:16" ht="22.5" customHeight="1" x14ac:dyDescent="0.15">
      <c r="A3" s="317" t="s">
        <v>47</v>
      </c>
      <c r="B3" s="318"/>
      <c r="C3" s="318"/>
      <c r="D3" s="319"/>
      <c r="E3" s="322"/>
      <c r="F3" s="322"/>
      <c r="G3" s="322"/>
      <c r="H3" s="322"/>
      <c r="I3" s="322"/>
      <c r="J3" s="322"/>
      <c r="K3" s="66"/>
      <c r="L3" s="66"/>
      <c r="N3" s="57"/>
      <c r="O3" s="24"/>
    </row>
    <row r="4" spans="1:16" ht="22.5" customHeight="1" x14ac:dyDescent="0.15">
      <c r="A4" s="320" t="s">
        <v>42</v>
      </c>
      <c r="B4" s="321"/>
      <c r="C4" s="321"/>
      <c r="D4" s="321"/>
      <c r="E4" s="322"/>
      <c r="F4" s="322"/>
      <c r="G4" s="322"/>
      <c r="H4" s="322"/>
      <c r="I4" s="322"/>
      <c r="J4" s="322"/>
      <c r="K4" s="66"/>
      <c r="L4" s="66"/>
      <c r="N4" s="57"/>
      <c r="O4" s="24"/>
    </row>
    <row r="5" spans="1:16" ht="22.5" customHeight="1" x14ac:dyDescent="0.15">
      <c r="A5" s="320" t="s">
        <v>14</v>
      </c>
      <c r="B5" s="321"/>
      <c r="C5" s="321"/>
      <c r="D5" s="321"/>
      <c r="E5" s="322"/>
      <c r="F5" s="322"/>
      <c r="G5" s="322"/>
      <c r="H5" s="322"/>
      <c r="I5" s="322"/>
      <c r="J5" s="322"/>
      <c r="K5" s="66"/>
      <c r="L5" s="66"/>
      <c r="N5" s="57"/>
      <c r="O5" s="24"/>
    </row>
    <row r="6" spans="1:16" ht="12" customHeight="1" x14ac:dyDescent="0.15"/>
    <row r="7" spans="1:16" ht="19.899999999999999" customHeight="1" x14ac:dyDescent="0.15">
      <c r="A7" s="39">
        <v>1</v>
      </c>
      <c r="B7" s="43" t="s">
        <v>11</v>
      </c>
      <c r="C7" s="43"/>
      <c r="D7" s="43"/>
      <c r="E7" s="43"/>
      <c r="F7" s="43"/>
      <c r="G7" s="43"/>
      <c r="H7" s="43"/>
      <c r="I7" s="43"/>
      <c r="J7" s="44"/>
      <c r="K7" s="45"/>
      <c r="L7" s="45"/>
      <c r="M7" s="4"/>
    </row>
    <row r="8" spans="1:16" ht="25.15" customHeight="1" x14ac:dyDescent="0.15">
      <c r="A8" s="5"/>
      <c r="B8" s="179"/>
      <c r="C8" s="275" t="s">
        <v>12</v>
      </c>
      <c r="D8" s="275"/>
      <c r="E8" s="276"/>
      <c r="F8" s="179"/>
      <c r="G8" s="315" t="s">
        <v>27</v>
      </c>
      <c r="H8" s="315"/>
      <c r="I8" s="315"/>
      <c r="J8" s="316"/>
      <c r="K8" s="60"/>
      <c r="L8" s="60"/>
      <c r="M8" s="9" t="s">
        <v>28</v>
      </c>
    </row>
    <row r="9" spans="1:16" s="6" customFormat="1" ht="19.899999999999999" customHeight="1" x14ac:dyDescent="0.15">
      <c r="A9" s="39">
        <v>2</v>
      </c>
      <c r="B9" s="42" t="s">
        <v>166</v>
      </c>
      <c r="C9" s="42"/>
      <c r="D9" s="42"/>
      <c r="E9" s="42"/>
      <c r="F9" s="42"/>
      <c r="G9" s="42"/>
      <c r="H9" s="42"/>
      <c r="I9" s="42"/>
      <c r="J9" s="46"/>
      <c r="K9" s="45"/>
      <c r="L9" s="45"/>
      <c r="M9" s="61"/>
    </row>
    <row r="10" spans="1:16" ht="25.15" customHeight="1" x14ac:dyDescent="0.15">
      <c r="A10" s="91"/>
      <c r="B10" s="243" t="s">
        <v>45</v>
      </c>
      <c r="C10" s="243"/>
      <c r="D10" s="243"/>
      <c r="E10" s="243"/>
      <c r="F10" s="243"/>
      <c r="G10" s="243"/>
      <c r="H10" s="243"/>
      <c r="I10" s="243"/>
      <c r="J10" s="243"/>
      <c r="K10" s="67"/>
      <c r="L10" s="67"/>
      <c r="M10" s="4"/>
      <c r="N10" s="56" t="str">
        <f>IF(B8="◯",IF(F8="◯","エラー！！いずれか１つを選択してください！！",""),"")</f>
        <v/>
      </c>
      <c r="P10" s="26"/>
    </row>
    <row r="11" spans="1:16" ht="12" customHeight="1" x14ac:dyDescent="0.15">
      <c r="A11" s="5"/>
      <c r="B11" s="4"/>
      <c r="C11" s="4"/>
      <c r="D11" s="4"/>
      <c r="E11" s="4"/>
      <c r="F11" s="4"/>
      <c r="G11" s="4"/>
      <c r="H11" s="4"/>
      <c r="I11" s="4"/>
      <c r="J11" s="186"/>
    </row>
    <row r="12" spans="1:16" ht="13.5" x14ac:dyDescent="0.15">
      <c r="A12" s="289" t="s">
        <v>29</v>
      </c>
      <c r="B12" s="290"/>
      <c r="C12" s="290"/>
      <c r="D12" s="290"/>
      <c r="E12" s="290"/>
      <c r="F12" s="290"/>
      <c r="G12" s="290"/>
      <c r="H12" s="290"/>
      <c r="I12" s="290"/>
      <c r="J12" s="307"/>
      <c r="K12" s="38"/>
      <c r="O12" s="26"/>
    </row>
    <row r="13" spans="1:16" ht="13.5" x14ac:dyDescent="0.15">
      <c r="A13" s="195"/>
      <c r="B13" s="181"/>
      <c r="C13" s="181"/>
      <c r="D13" s="181"/>
      <c r="E13" s="181"/>
      <c r="F13" s="181"/>
      <c r="G13" s="181"/>
      <c r="H13" s="181"/>
      <c r="I13" s="181"/>
      <c r="J13" s="196"/>
      <c r="K13" s="38"/>
      <c r="O13" s="26"/>
    </row>
    <row r="14" spans="1:16" ht="25.15" customHeight="1" x14ac:dyDescent="0.15">
      <c r="A14" s="187"/>
      <c r="B14" s="291" t="s">
        <v>25</v>
      </c>
      <c r="C14" s="292"/>
      <c r="D14" s="308"/>
      <c r="E14" s="309"/>
      <c r="F14" s="49" t="s">
        <v>26</v>
      </c>
      <c r="G14" s="47"/>
      <c r="H14" s="182"/>
      <c r="I14" s="182"/>
      <c r="J14" s="197"/>
      <c r="K14" s="38"/>
      <c r="O14" s="26"/>
    </row>
    <row r="15" spans="1:16" ht="25.15" customHeight="1" x14ac:dyDescent="0.15">
      <c r="A15" s="198"/>
      <c r="B15" s="82"/>
      <c r="C15" s="82"/>
      <c r="D15" s="82"/>
      <c r="E15" s="82"/>
      <c r="F15" s="82"/>
      <c r="G15" s="82"/>
      <c r="H15" s="82"/>
      <c r="I15" s="82"/>
      <c r="J15" s="199"/>
      <c r="K15" s="38"/>
      <c r="O15" s="26"/>
    </row>
    <row r="16" spans="1:16" ht="13.5" x14ac:dyDescent="0.15">
      <c r="A16" s="188"/>
      <c r="B16" s="312" t="s">
        <v>30</v>
      </c>
      <c r="C16" s="312"/>
      <c r="D16" s="312"/>
      <c r="E16" s="312"/>
      <c r="F16" s="312"/>
      <c r="G16" s="312"/>
      <c r="H16" s="312"/>
      <c r="I16" s="312"/>
      <c r="J16" s="313"/>
      <c r="K16" s="38"/>
      <c r="O16" s="26"/>
    </row>
    <row r="17" spans="1:15" ht="13.5" x14ac:dyDescent="0.15">
      <c r="A17" s="188"/>
      <c r="B17" s="279" t="s">
        <v>23</v>
      </c>
      <c r="C17" s="279"/>
      <c r="D17" s="279"/>
      <c r="E17" s="279"/>
      <c r="F17" s="279"/>
      <c r="G17" s="279"/>
      <c r="H17" s="279"/>
      <c r="I17" s="279"/>
      <c r="J17" s="314"/>
      <c r="K17" s="38"/>
      <c r="O17" s="26"/>
    </row>
    <row r="18" spans="1:15" ht="39.950000000000003" customHeight="1" x14ac:dyDescent="0.15">
      <c r="A18" s="5"/>
      <c r="B18" s="280"/>
      <c r="C18" s="281"/>
      <c r="D18" s="281"/>
      <c r="E18" s="281"/>
      <c r="F18" s="281"/>
      <c r="G18" s="281"/>
      <c r="H18" s="281"/>
      <c r="I18" s="281"/>
      <c r="J18" s="282"/>
    </row>
    <row r="19" spans="1:15" ht="39.950000000000003" customHeight="1" x14ac:dyDescent="0.15">
      <c r="A19" s="5"/>
      <c r="B19" s="283"/>
      <c r="C19" s="284"/>
      <c r="D19" s="284"/>
      <c r="E19" s="284"/>
      <c r="F19" s="284"/>
      <c r="G19" s="284"/>
      <c r="H19" s="284"/>
      <c r="I19" s="284"/>
      <c r="J19" s="285"/>
    </row>
    <row r="20" spans="1:15" ht="39.950000000000003" customHeight="1" x14ac:dyDescent="0.15">
      <c r="A20" s="5"/>
      <c r="B20" s="283"/>
      <c r="C20" s="284"/>
      <c r="D20" s="284"/>
      <c r="E20" s="284"/>
      <c r="F20" s="284"/>
      <c r="G20" s="284"/>
      <c r="H20" s="284"/>
      <c r="I20" s="284"/>
      <c r="J20" s="285"/>
    </row>
    <row r="21" spans="1:15" ht="39.950000000000003" customHeight="1" x14ac:dyDescent="0.15">
      <c r="A21" s="5"/>
      <c r="B21" s="286"/>
      <c r="C21" s="287"/>
      <c r="D21" s="287"/>
      <c r="E21" s="287"/>
      <c r="F21" s="287"/>
      <c r="G21" s="287"/>
      <c r="H21" s="287"/>
      <c r="I21" s="287"/>
      <c r="J21" s="288"/>
    </row>
    <row r="22" spans="1:15" ht="22.5" customHeight="1" x14ac:dyDescent="0.15">
      <c r="A22" s="5"/>
      <c r="B22" s="23"/>
      <c r="C22" s="23"/>
      <c r="D22" s="23"/>
      <c r="E22" s="23"/>
      <c r="F22" s="23"/>
      <c r="G22" s="23"/>
      <c r="H22" s="23"/>
      <c r="I22" s="23"/>
      <c r="J22" s="200"/>
    </row>
    <row r="23" spans="1:15" ht="13.5" x14ac:dyDescent="0.15">
      <c r="A23" s="277" t="s">
        <v>32</v>
      </c>
      <c r="B23" s="278"/>
      <c r="C23" s="278"/>
      <c r="D23" s="278"/>
      <c r="E23" s="278"/>
      <c r="F23" s="278"/>
      <c r="G23" s="278"/>
      <c r="H23" s="278"/>
      <c r="I23" s="278"/>
      <c r="J23" s="311"/>
      <c r="K23" s="38"/>
      <c r="O23" s="26"/>
    </row>
    <row r="24" spans="1:15" ht="13.5" x14ac:dyDescent="0.15">
      <c r="A24" s="277"/>
      <c r="B24" s="278"/>
      <c r="C24" s="278"/>
      <c r="D24" s="278"/>
      <c r="E24" s="278"/>
      <c r="F24" s="278"/>
      <c r="G24" s="278"/>
      <c r="H24" s="278"/>
      <c r="I24" s="278"/>
      <c r="J24" s="311"/>
      <c r="K24" s="38"/>
      <c r="O24" s="26"/>
    </row>
    <row r="25" spans="1:15" ht="25.15" customHeight="1" x14ac:dyDescent="0.15">
      <c r="A25" s="187"/>
      <c r="B25" s="291" t="s">
        <v>25</v>
      </c>
      <c r="C25" s="292"/>
      <c r="D25" s="308"/>
      <c r="E25" s="309"/>
      <c r="F25" s="49" t="s">
        <v>26</v>
      </c>
      <c r="G25" s="47"/>
      <c r="H25" s="182"/>
      <c r="I25" s="182"/>
      <c r="J25" s="197"/>
      <c r="K25" s="38"/>
      <c r="O25" s="26"/>
    </row>
    <row r="26" spans="1:15" ht="23.25" customHeight="1" x14ac:dyDescent="0.15">
      <c r="A26" s="5"/>
      <c r="B26" s="4"/>
      <c r="C26" s="4"/>
      <c r="D26" s="4"/>
      <c r="E26" s="4"/>
      <c r="F26" s="4"/>
      <c r="G26" s="4"/>
      <c r="H26" s="4"/>
      <c r="I26" s="4"/>
      <c r="J26" s="186"/>
    </row>
    <row r="27" spans="1:15" ht="13.5" x14ac:dyDescent="0.15">
      <c r="A27" s="5"/>
      <c r="B27" s="265" t="s">
        <v>31</v>
      </c>
      <c r="C27" s="265"/>
      <c r="D27" s="265"/>
      <c r="E27" s="265"/>
      <c r="F27" s="265"/>
      <c r="G27" s="265"/>
      <c r="H27" s="265"/>
      <c r="I27" s="265"/>
      <c r="J27" s="310"/>
      <c r="K27" s="38"/>
      <c r="O27" s="26"/>
    </row>
    <row r="28" spans="1:15" ht="39.950000000000003" customHeight="1" x14ac:dyDescent="0.15">
      <c r="A28" s="5"/>
      <c r="B28" s="266"/>
      <c r="C28" s="267"/>
      <c r="D28" s="267"/>
      <c r="E28" s="267"/>
      <c r="F28" s="267"/>
      <c r="G28" s="267"/>
      <c r="H28" s="267"/>
      <c r="I28" s="267"/>
      <c r="J28" s="268"/>
      <c r="L28" s="9"/>
    </row>
    <row r="29" spans="1:15" ht="39.950000000000003" customHeight="1" x14ac:dyDescent="0.15">
      <c r="A29" s="5"/>
      <c r="B29" s="269"/>
      <c r="C29" s="270"/>
      <c r="D29" s="270"/>
      <c r="E29" s="270"/>
      <c r="F29" s="270"/>
      <c r="G29" s="270"/>
      <c r="H29" s="270"/>
      <c r="I29" s="270"/>
      <c r="J29" s="271"/>
      <c r="L29" s="9"/>
    </row>
    <row r="30" spans="1:15" ht="39.950000000000003" customHeight="1" x14ac:dyDescent="0.15">
      <c r="A30" s="5"/>
      <c r="B30" s="269"/>
      <c r="C30" s="270"/>
      <c r="D30" s="270"/>
      <c r="E30" s="270"/>
      <c r="F30" s="270"/>
      <c r="G30" s="270"/>
      <c r="H30" s="270"/>
      <c r="I30" s="270"/>
      <c r="J30" s="271"/>
    </row>
    <row r="31" spans="1:15" ht="39.950000000000003" customHeight="1" x14ac:dyDescent="0.15">
      <c r="A31" s="5"/>
      <c r="B31" s="272"/>
      <c r="C31" s="273"/>
      <c r="D31" s="273"/>
      <c r="E31" s="273"/>
      <c r="F31" s="273"/>
      <c r="G31" s="273"/>
      <c r="H31" s="273"/>
      <c r="I31" s="273"/>
      <c r="J31" s="274"/>
    </row>
    <row r="32" spans="1:15" ht="13.5" x14ac:dyDescent="0.15">
      <c r="A32" s="3"/>
      <c r="B32" s="191"/>
      <c r="C32" s="191"/>
      <c r="D32" s="191"/>
      <c r="E32" s="191"/>
      <c r="F32" s="191"/>
      <c r="G32" s="191"/>
      <c r="H32" s="191"/>
      <c r="I32" s="191"/>
      <c r="J32" s="192"/>
    </row>
  </sheetData>
  <sheetProtection sheet="1" objects="1" scenarios="1" formatCells="0" selectLockedCells="1"/>
  <mergeCells count="22">
    <mergeCell ref="B16:J16"/>
    <mergeCell ref="B17:J17"/>
    <mergeCell ref="G8:J8"/>
    <mergeCell ref="B10:J10"/>
    <mergeCell ref="A3:D3"/>
    <mergeCell ref="A4:D4"/>
    <mergeCell ref="A5:D5"/>
    <mergeCell ref="E3:J3"/>
    <mergeCell ref="E4:J4"/>
    <mergeCell ref="E5:J5"/>
    <mergeCell ref="B27:J27"/>
    <mergeCell ref="B28:J31"/>
    <mergeCell ref="B18:J21"/>
    <mergeCell ref="B25:C25"/>
    <mergeCell ref="D25:E25"/>
    <mergeCell ref="A24:J24"/>
    <mergeCell ref="A23:J23"/>
    <mergeCell ref="A2:J2"/>
    <mergeCell ref="A12:J12"/>
    <mergeCell ref="B14:C14"/>
    <mergeCell ref="D14:E14"/>
    <mergeCell ref="C8:E8"/>
  </mergeCells>
  <phoneticPr fontId="9"/>
  <dataValidations count="1">
    <dataValidation type="list" allowBlank="1" showInputMessage="1" showErrorMessage="1" sqref="B8 F8">
      <formula1>"◯"</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expression" priority="2" id="{2EFA0A0D-60F7-4A7F-94EA-7DD5F34E2122}">
            <xm:f>COUNTIF(補助事業の内容!#REF!,TRUE)&gt;1</xm:f>
            <x14:dxf>
              <fill>
                <patternFill>
                  <bgColor rgb="FFFFFF00"/>
                </patternFill>
              </fill>
            </x14:dxf>
          </x14:cfRule>
          <xm:sqref>B8:C8</xm:sqref>
        </x14:conditionalFormatting>
        <x14:conditionalFormatting xmlns:xm="http://schemas.microsoft.com/office/excel/2006/main">
          <x14:cfRule type="expression" priority="1" id="{68D927AD-C449-4811-903F-6CB6AB835D3B}">
            <xm:f>COUNTIF(補助事業の内容!#REF!,TRUE)&gt;1</xm:f>
            <x14:dxf>
              <fill>
                <patternFill>
                  <bgColor rgb="FFFFFF00"/>
                </patternFill>
              </fill>
            </x14:dxf>
          </x14:cfRule>
          <xm:sqref>F8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showZeros="0" view="pageBreakPreview" topLeftCell="A19" zoomScaleNormal="115" zoomScaleSheetLayoutView="100" workbookViewId="0">
      <selection activeCell="M3" sqref="M3"/>
    </sheetView>
  </sheetViews>
  <sheetFormatPr defaultColWidth="9" defaultRowHeight="13.5" x14ac:dyDescent="0.15"/>
  <cols>
    <col min="1" max="1" width="1.625" style="8" customWidth="1"/>
    <col min="2" max="2" width="1.875" style="8" customWidth="1"/>
    <col min="3" max="3" width="7.75" style="8" customWidth="1"/>
    <col min="4" max="4" width="3.25" style="8" customWidth="1"/>
    <col min="5" max="5" width="3.75" style="8" customWidth="1"/>
    <col min="6" max="6" width="3" style="8" customWidth="1"/>
    <col min="7" max="7" width="5.125" style="8" customWidth="1"/>
    <col min="8" max="8" width="5.875" style="8" customWidth="1"/>
    <col min="9" max="10" width="4.125" style="8" customWidth="1"/>
    <col min="11" max="11" width="9" style="8" customWidth="1"/>
    <col min="12" max="12" width="7.875" style="8" customWidth="1"/>
    <col min="13" max="13" width="6.875" style="8" customWidth="1"/>
    <col min="14" max="18" width="4.625" style="12" customWidth="1"/>
    <col min="19" max="19" width="1.375" style="12" customWidth="1"/>
    <col min="20" max="21" width="1.375" style="8" customWidth="1"/>
    <col min="22" max="22" width="10.625" style="8" customWidth="1"/>
    <col min="23" max="16384" width="9" style="8"/>
  </cols>
  <sheetData>
    <row r="1" spans="1:23" ht="15" customHeight="1" x14ac:dyDescent="0.15">
      <c r="A1" s="11"/>
      <c r="I1" s="83"/>
      <c r="J1" s="83"/>
      <c r="K1" s="83"/>
      <c r="L1" s="83"/>
    </row>
    <row r="2" spans="1:23" ht="7.5" customHeight="1" x14ac:dyDescent="0.15">
      <c r="A2" s="53"/>
      <c r="B2" s="53"/>
      <c r="E2" s="53"/>
      <c r="F2" s="53"/>
      <c r="G2" s="53"/>
      <c r="H2" s="53"/>
      <c r="I2" s="72"/>
      <c r="J2" s="72"/>
      <c r="K2" s="72"/>
      <c r="L2" s="89"/>
      <c r="M2" s="13"/>
      <c r="N2" s="14"/>
      <c r="O2" s="14"/>
      <c r="P2" s="14"/>
      <c r="Q2" s="14"/>
      <c r="R2" s="14"/>
      <c r="S2" s="15"/>
      <c r="V2" s="12"/>
    </row>
    <row r="3" spans="1:23" x14ac:dyDescent="0.15">
      <c r="A3" s="53"/>
      <c r="B3" s="53"/>
      <c r="E3" s="52"/>
      <c r="F3" s="16"/>
      <c r="G3" s="16"/>
      <c r="H3" s="16"/>
      <c r="I3" s="73"/>
      <c r="J3" s="73"/>
      <c r="K3" s="74"/>
      <c r="L3" s="83"/>
      <c r="M3" s="90"/>
      <c r="N3" s="50" t="s">
        <v>0</v>
      </c>
      <c r="O3" s="51"/>
      <c r="P3" s="17" t="s">
        <v>2</v>
      </c>
      <c r="Q3" s="51"/>
      <c r="R3" s="17" t="s">
        <v>3</v>
      </c>
      <c r="S3" s="15"/>
      <c r="V3" s="9" t="s">
        <v>9</v>
      </c>
    </row>
    <row r="4" spans="1:23" ht="9" customHeight="1" x14ac:dyDescent="0.15">
      <c r="A4" s="53"/>
      <c r="B4" s="53"/>
      <c r="E4" s="52"/>
      <c r="F4" s="16"/>
      <c r="G4" s="16"/>
      <c r="H4" s="16"/>
      <c r="I4" s="73"/>
      <c r="J4" s="73"/>
      <c r="K4" s="74"/>
      <c r="L4" s="74"/>
      <c r="M4" s="58"/>
      <c r="N4" s="58"/>
      <c r="O4" s="58"/>
      <c r="P4" s="64"/>
      <c r="Q4" s="58"/>
      <c r="R4" s="65"/>
      <c r="S4" s="15"/>
    </row>
    <row r="5" spans="1:23" x14ac:dyDescent="0.15">
      <c r="A5" s="18" t="s">
        <v>154</v>
      </c>
      <c r="B5" s="53"/>
      <c r="F5" s="53"/>
      <c r="G5" s="53"/>
      <c r="H5" s="53"/>
      <c r="I5" s="72"/>
      <c r="J5" s="72"/>
      <c r="K5" s="72"/>
      <c r="L5" s="75"/>
      <c r="M5" s="19"/>
      <c r="N5" s="59"/>
      <c r="O5" s="59"/>
      <c r="P5" s="59"/>
      <c r="Q5" s="59"/>
      <c r="R5" s="19"/>
      <c r="S5" s="15"/>
      <c r="V5" s="28"/>
      <c r="W5" s="29" t="s">
        <v>7</v>
      </c>
    </row>
    <row r="6" spans="1:23" ht="8.25" customHeight="1" x14ac:dyDescent="0.15">
      <c r="B6" s="53"/>
      <c r="C6" s="53"/>
      <c r="D6" s="53"/>
      <c r="E6" s="53"/>
      <c r="F6" s="53"/>
      <c r="G6" s="53"/>
      <c r="H6" s="53"/>
      <c r="I6" s="53"/>
      <c r="J6" s="53"/>
      <c r="K6" s="53"/>
      <c r="L6" s="53"/>
      <c r="M6" s="53"/>
      <c r="N6" s="15"/>
      <c r="O6" s="15"/>
      <c r="P6" s="15"/>
      <c r="Q6" s="15"/>
      <c r="R6" s="15"/>
      <c r="S6" s="15"/>
    </row>
    <row r="7" spans="1:23" ht="8.25" customHeight="1" x14ac:dyDescent="0.15">
      <c r="B7" s="53"/>
      <c r="C7" s="53"/>
      <c r="D7" s="53"/>
      <c r="E7" s="53"/>
      <c r="F7" s="53"/>
      <c r="G7" s="53"/>
      <c r="H7" s="53"/>
      <c r="I7" s="53"/>
      <c r="J7" s="53"/>
      <c r="K7" s="53"/>
      <c r="L7" s="53"/>
      <c r="M7" s="53"/>
      <c r="N7" s="15"/>
      <c r="O7" s="15"/>
      <c r="P7" s="15"/>
      <c r="Q7" s="15"/>
      <c r="R7" s="15"/>
      <c r="S7" s="15"/>
    </row>
    <row r="8" spans="1:23" ht="20.25" customHeight="1" x14ac:dyDescent="0.15">
      <c r="B8" s="53"/>
      <c r="C8" s="53"/>
      <c r="D8" s="53"/>
      <c r="E8" s="53"/>
      <c r="F8" s="53"/>
      <c r="G8" s="53"/>
      <c r="H8" s="53"/>
      <c r="I8" s="53"/>
      <c r="K8" s="20" t="s">
        <v>18</v>
      </c>
      <c r="L8" s="53"/>
      <c r="M8" s="53"/>
      <c r="N8" s="15"/>
      <c r="O8" s="15"/>
      <c r="P8" s="15"/>
      <c r="Q8" s="15"/>
      <c r="R8" s="15"/>
      <c r="S8" s="15"/>
    </row>
    <row r="9" spans="1:23" ht="20.25" customHeight="1" x14ac:dyDescent="0.15">
      <c r="B9" s="53"/>
      <c r="C9" s="53"/>
      <c r="D9" s="53"/>
      <c r="E9" s="53"/>
      <c r="F9" s="53"/>
      <c r="G9" s="53"/>
      <c r="K9" s="13" t="s">
        <v>10</v>
      </c>
      <c r="L9" s="324"/>
      <c r="M9" s="324"/>
      <c r="N9" s="324"/>
      <c r="O9" s="324"/>
      <c r="P9" s="324"/>
      <c r="Q9" s="324"/>
      <c r="R9" s="324"/>
      <c r="S9" s="15"/>
    </row>
    <row r="10" spans="1:23" ht="20.25" customHeight="1" x14ac:dyDescent="0.15">
      <c r="B10" s="53"/>
      <c r="C10" s="53"/>
      <c r="D10" s="53"/>
      <c r="E10" s="53"/>
      <c r="F10" s="53"/>
      <c r="G10" s="53"/>
      <c r="H10" s="53"/>
      <c r="I10" s="53"/>
      <c r="K10" s="30" t="s">
        <v>4</v>
      </c>
      <c r="L10" s="324"/>
      <c r="M10" s="324"/>
      <c r="N10" s="324"/>
      <c r="O10" s="324"/>
      <c r="P10" s="324"/>
      <c r="Q10" s="324"/>
      <c r="R10" s="324"/>
      <c r="S10" s="15"/>
    </row>
    <row r="11" spans="1:23" ht="30.75" customHeight="1" x14ac:dyDescent="0.15">
      <c r="B11" s="53"/>
      <c r="C11" s="53"/>
      <c r="D11" s="53"/>
      <c r="E11" s="53"/>
      <c r="F11" s="53"/>
      <c r="G11" s="53"/>
      <c r="H11" s="53"/>
      <c r="I11" s="53"/>
      <c r="K11" s="31" t="s">
        <v>1</v>
      </c>
      <c r="L11" s="324"/>
      <c r="M11" s="324"/>
      <c r="N11" s="330"/>
      <c r="O11" s="330"/>
      <c r="P11" s="330"/>
      <c r="Q11" s="330"/>
      <c r="R11" s="330"/>
      <c r="S11" s="34"/>
      <c r="U11" s="32"/>
      <c r="V11" s="33"/>
    </row>
    <row r="12" spans="1:23" ht="30.75" customHeight="1" x14ac:dyDescent="0.15">
      <c r="A12" s="162"/>
      <c r="B12" s="163"/>
      <c r="C12" s="163"/>
      <c r="D12" s="163"/>
      <c r="E12" s="163"/>
      <c r="F12" s="163"/>
      <c r="G12" s="163"/>
      <c r="H12" s="163"/>
      <c r="I12" s="163"/>
      <c r="J12" s="163"/>
      <c r="K12" s="166" t="s">
        <v>163</v>
      </c>
      <c r="L12" s="328"/>
      <c r="M12" s="329"/>
      <c r="N12" s="329"/>
      <c r="O12" s="329"/>
      <c r="P12" s="329"/>
      <c r="Q12" s="329"/>
      <c r="R12" s="329"/>
      <c r="S12" s="164"/>
      <c r="T12" s="162"/>
      <c r="U12" s="32"/>
      <c r="V12" s="33"/>
    </row>
    <row r="13" spans="1:23" ht="21.95" customHeight="1" x14ac:dyDescent="0.15">
      <c r="A13" s="162"/>
      <c r="B13" s="163"/>
      <c r="C13" s="163"/>
      <c r="D13" s="163"/>
      <c r="E13" s="163"/>
      <c r="F13" s="163"/>
      <c r="G13" s="163"/>
      <c r="H13" s="163"/>
      <c r="I13" s="163"/>
      <c r="J13" s="163"/>
      <c r="K13" s="165" t="s">
        <v>164</v>
      </c>
      <c r="L13" s="328"/>
      <c r="M13" s="329"/>
      <c r="N13" s="329"/>
      <c r="O13" s="329"/>
      <c r="P13" s="329"/>
      <c r="Q13" s="329"/>
      <c r="R13" s="329"/>
      <c r="S13" s="164"/>
      <c r="T13" s="162"/>
      <c r="U13" s="32"/>
      <c r="V13" s="33"/>
    </row>
    <row r="14" spans="1:23" ht="12.75" customHeight="1" x14ac:dyDescent="0.15">
      <c r="B14" s="53"/>
      <c r="C14" s="53"/>
      <c r="D14" s="53"/>
      <c r="E14" s="53"/>
      <c r="F14" s="53"/>
      <c r="G14" s="53"/>
      <c r="H14" s="53"/>
      <c r="I14" s="53"/>
      <c r="J14" s="53"/>
      <c r="K14" s="325"/>
      <c r="L14" s="325"/>
      <c r="M14" s="326"/>
      <c r="N14" s="326"/>
      <c r="O14" s="326"/>
      <c r="P14" s="326"/>
      <c r="Q14" s="326"/>
      <c r="R14" s="15"/>
      <c r="S14" s="15"/>
      <c r="U14" s="33"/>
      <c r="V14" s="33"/>
    </row>
    <row r="15" spans="1:23" ht="9" customHeight="1" x14ac:dyDescent="0.15">
      <c r="B15" s="53"/>
      <c r="C15" s="53"/>
      <c r="D15" s="53"/>
      <c r="E15" s="53"/>
      <c r="F15" s="53"/>
      <c r="G15" s="53"/>
      <c r="H15" s="53"/>
      <c r="I15" s="53"/>
      <c r="J15" s="53"/>
      <c r="K15" s="325" t="s">
        <v>5</v>
      </c>
      <c r="L15" s="325"/>
      <c r="M15" s="326" t="s">
        <v>5</v>
      </c>
      <c r="N15" s="326"/>
      <c r="O15" s="326"/>
      <c r="P15" s="326"/>
      <c r="Q15" s="326"/>
      <c r="R15" s="15"/>
      <c r="S15" s="15"/>
    </row>
    <row r="16" spans="1:23" ht="9" customHeight="1" x14ac:dyDescent="0.15">
      <c r="B16" s="53"/>
      <c r="C16" s="53"/>
      <c r="D16" s="53"/>
      <c r="E16" s="53"/>
      <c r="F16" s="53"/>
      <c r="G16" s="53"/>
      <c r="H16" s="53"/>
      <c r="I16" s="53"/>
      <c r="J16" s="53"/>
      <c r="K16" s="325" t="s">
        <v>5</v>
      </c>
      <c r="L16" s="325"/>
      <c r="M16" s="326" t="s">
        <v>5</v>
      </c>
      <c r="N16" s="326"/>
      <c r="O16" s="326"/>
      <c r="P16" s="326"/>
      <c r="Q16" s="326"/>
      <c r="R16" s="15"/>
      <c r="S16" s="15"/>
    </row>
    <row r="17" spans="1:22" ht="14.45" customHeight="1" x14ac:dyDescent="0.15">
      <c r="A17" s="327" t="s">
        <v>17</v>
      </c>
      <c r="B17" s="327"/>
      <c r="C17" s="327"/>
      <c r="D17" s="327"/>
      <c r="E17" s="327"/>
      <c r="F17" s="327"/>
      <c r="G17" s="327"/>
      <c r="H17" s="327"/>
      <c r="I17" s="327"/>
      <c r="J17" s="327"/>
      <c r="K17" s="327"/>
      <c r="L17" s="327"/>
      <c r="M17" s="327"/>
      <c r="N17" s="327"/>
      <c r="O17" s="327"/>
      <c r="P17" s="327"/>
      <c r="Q17" s="327"/>
      <c r="R17" s="327"/>
      <c r="S17" s="327"/>
      <c r="T17" s="327"/>
    </row>
    <row r="18" spans="1:22" ht="33.75" customHeight="1" x14ac:dyDescent="0.15">
      <c r="A18" s="54"/>
      <c r="B18" s="54"/>
      <c r="C18" s="54"/>
      <c r="D18" s="54"/>
      <c r="E18" s="54"/>
      <c r="F18" s="54"/>
      <c r="G18" s="54"/>
      <c r="H18" s="54"/>
      <c r="I18" s="54"/>
      <c r="J18" s="54"/>
      <c r="K18" s="54"/>
      <c r="L18" s="54"/>
      <c r="M18" s="54"/>
      <c r="N18" s="54"/>
      <c r="O18" s="54"/>
      <c r="P18" s="54"/>
      <c r="Q18" s="54"/>
      <c r="R18" s="54"/>
      <c r="S18" s="15"/>
    </row>
    <row r="19" spans="1:22" ht="25.15" customHeight="1" x14ac:dyDescent="0.15">
      <c r="A19" s="54"/>
      <c r="B19" s="54"/>
      <c r="C19" s="62" t="s">
        <v>39</v>
      </c>
      <c r="D19" s="62"/>
      <c r="E19" s="62"/>
      <c r="F19" s="62"/>
      <c r="G19" s="62"/>
      <c r="H19" s="62"/>
      <c r="I19" s="62"/>
      <c r="J19" s="62"/>
      <c r="K19" s="62"/>
      <c r="L19" s="62"/>
      <c r="M19" s="62"/>
      <c r="N19" s="62"/>
      <c r="O19" s="62"/>
      <c r="P19" s="62"/>
      <c r="Q19" s="62"/>
      <c r="R19" s="62"/>
      <c r="S19" s="63"/>
      <c r="U19" s="22"/>
    </row>
    <row r="20" spans="1:22" ht="25.15" customHeight="1" x14ac:dyDescent="0.15">
      <c r="A20" s="54"/>
      <c r="B20" s="54"/>
      <c r="C20" s="54" t="s">
        <v>19</v>
      </c>
      <c r="D20" s="54"/>
      <c r="E20" s="54"/>
      <c r="F20" s="54"/>
      <c r="G20" s="54"/>
      <c r="H20" s="54"/>
      <c r="I20" s="54"/>
      <c r="J20" s="54"/>
      <c r="K20" s="54"/>
      <c r="L20" s="54"/>
      <c r="M20" s="54"/>
      <c r="N20" s="54"/>
      <c r="O20" s="54"/>
      <c r="P20" s="54"/>
      <c r="Q20" s="54"/>
      <c r="R20" s="54"/>
      <c r="S20" s="8"/>
      <c r="U20" s="22"/>
    </row>
    <row r="21" spans="1:22" ht="25.15" customHeight="1" x14ac:dyDescent="0.15">
      <c r="A21" s="54"/>
      <c r="B21" s="54"/>
      <c r="C21" s="54"/>
      <c r="D21" s="54"/>
      <c r="E21" s="54"/>
      <c r="F21" s="54"/>
      <c r="G21" s="54"/>
      <c r="H21" s="54"/>
      <c r="I21" s="54"/>
      <c r="J21" s="54"/>
      <c r="K21" s="54" t="s">
        <v>40</v>
      </c>
      <c r="L21" s="54"/>
      <c r="M21" s="54"/>
      <c r="N21" s="54"/>
      <c r="O21" s="54"/>
      <c r="P21" s="54"/>
      <c r="Q21" s="54"/>
      <c r="R21" s="54"/>
      <c r="S21" s="8"/>
      <c r="U21" s="22"/>
    </row>
    <row r="22" spans="1:22" ht="13.5" customHeight="1" x14ac:dyDescent="0.15">
      <c r="A22" s="54"/>
      <c r="B22" s="54"/>
      <c r="C22" s="54"/>
      <c r="D22" s="54"/>
      <c r="E22" s="54"/>
      <c r="F22" s="54"/>
      <c r="G22" s="54"/>
      <c r="H22" s="54"/>
      <c r="I22" s="54"/>
      <c r="J22" s="54"/>
      <c r="K22" s="54"/>
      <c r="L22" s="54"/>
      <c r="M22" s="54"/>
      <c r="N22" s="54"/>
      <c r="O22" s="54"/>
      <c r="P22" s="54"/>
      <c r="Q22" s="54"/>
      <c r="R22" s="54"/>
      <c r="S22" s="8"/>
      <c r="U22" s="22"/>
    </row>
    <row r="23" spans="1:22" ht="25.15" customHeight="1" x14ac:dyDescent="0.15">
      <c r="A23" s="54"/>
      <c r="B23" s="54"/>
      <c r="C23" s="323" t="s">
        <v>203</v>
      </c>
      <c r="D23" s="323"/>
      <c r="E23" s="323"/>
      <c r="F23" s="323"/>
      <c r="G23" s="323"/>
      <c r="H23" s="323"/>
      <c r="I23" s="323"/>
      <c r="J23" s="323"/>
      <c r="K23" s="323"/>
      <c r="L23" s="323"/>
      <c r="M23" s="323"/>
      <c r="N23" s="323"/>
      <c r="O23" s="323"/>
      <c r="P23" s="323"/>
      <c r="Q23" s="323"/>
      <c r="R23" s="323"/>
      <c r="S23" s="8"/>
      <c r="U23" s="22"/>
    </row>
    <row r="24" spans="1:22" ht="25.15" customHeight="1" x14ac:dyDescent="0.15">
      <c r="A24" s="54"/>
      <c r="B24" s="54"/>
      <c r="C24" s="323"/>
      <c r="D24" s="323"/>
      <c r="E24" s="323"/>
      <c r="F24" s="323"/>
      <c r="G24" s="323"/>
      <c r="H24" s="323"/>
      <c r="I24" s="323"/>
      <c r="J24" s="323"/>
      <c r="K24" s="323"/>
      <c r="L24" s="323"/>
      <c r="M24" s="323"/>
      <c r="N24" s="323"/>
      <c r="O24" s="323"/>
      <c r="P24" s="323"/>
      <c r="Q24" s="323"/>
      <c r="R24" s="323"/>
      <c r="S24" s="8"/>
      <c r="U24" s="22"/>
    </row>
    <row r="25" spans="1:22" ht="25.15" customHeight="1" x14ac:dyDescent="0.15">
      <c r="A25" s="54"/>
      <c r="B25" s="54"/>
      <c r="C25" s="323"/>
      <c r="D25" s="323"/>
      <c r="E25" s="323"/>
      <c r="F25" s="323"/>
      <c r="G25" s="323"/>
      <c r="H25" s="323"/>
      <c r="I25" s="323"/>
      <c r="J25" s="323"/>
      <c r="K25" s="323"/>
      <c r="L25" s="323"/>
      <c r="M25" s="323"/>
      <c r="N25" s="323"/>
      <c r="O25" s="323"/>
      <c r="P25" s="323"/>
      <c r="Q25" s="323"/>
      <c r="R25" s="323"/>
      <c r="S25" s="8"/>
      <c r="U25" s="22"/>
    </row>
    <row r="26" spans="1:22" ht="25.15" customHeight="1" x14ac:dyDescent="0.15">
      <c r="A26" s="54"/>
      <c r="B26" s="54"/>
      <c r="C26" s="323"/>
      <c r="D26" s="323"/>
      <c r="E26" s="323"/>
      <c r="F26" s="323"/>
      <c r="G26" s="323"/>
      <c r="H26" s="323"/>
      <c r="I26" s="323"/>
      <c r="J26" s="323"/>
      <c r="K26" s="323"/>
      <c r="L26" s="323"/>
      <c r="M26" s="323"/>
      <c r="N26" s="323"/>
      <c r="O26" s="323"/>
      <c r="P26" s="323"/>
      <c r="Q26" s="323"/>
      <c r="R26" s="323"/>
      <c r="S26" s="8"/>
      <c r="U26" s="22"/>
    </row>
    <row r="27" spans="1:22" ht="16.5" customHeight="1" x14ac:dyDescent="0.15">
      <c r="A27" s="54"/>
      <c r="B27" s="54"/>
      <c r="C27" s="323"/>
      <c r="D27" s="323"/>
      <c r="E27" s="323"/>
      <c r="F27" s="323"/>
      <c r="G27" s="323"/>
      <c r="H27" s="323"/>
      <c r="I27" s="323"/>
      <c r="J27" s="323"/>
      <c r="K27" s="323"/>
      <c r="L27" s="323"/>
      <c r="M27" s="323"/>
      <c r="N27" s="323"/>
      <c r="O27" s="323"/>
      <c r="P27" s="323"/>
      <c r="Q27" s="323"/>
      <c r="R27" s="323"/>
      <c r="S27" s="15"/>
      <c r="V27" s="22"/>
    </row>
    <row r="28" spans="1:22" ht="13.5" customHeight="1" x14ac:dyDescent="0.15">
      <c r="C28" s="323"/>
      <c r="D28" s="323"/>
      <c r="E28" s="323"/>
      <c r="F28" s="323"/>
      <c r="G28" s="323"/>
      <c r="H28" s="323"/>
      <c r="I28" s="323"/>
      <c r="J28" s="323"/>
      <c r="K28" s="323"/>
      <c r="L28" s="323"/>
      <c r="M28" s="323"/>
      <c r="N28" s="323"/>
      <c r="O28" s="323"/>
      <c r="P28" s="323"/>
      <c r="Q28" s="323"/>
      <c r="R28" s="323"/>
    </row>
    <row r="29" spans="1:22" ht="13.5" customHeight="1" x14ac:dyDescent="0.15">
      <c r="C29" s="323"/>
      <c r="D29" s="323"/>
      <c r="E29" s="323"/>
      <c r="F29" s="323"/>
      <c r="G29" s="323"/>
      <c r="H29" s="323"/>
      <c r="I29" s="323"/>
      <c r="J29" s="323"/>
      <c r="K29" s="323"/>
      <c r="L29" s="323"/>
      <c r="M29" s="323"/>
      <c r="N29" s="323"/>
      <c r="O29" s="323"/>
      <c r="P29" s="323"/>
      <c r="Q29" s="323"/>
      <c r="R29" s="323"/>
    </row>
    <row r="30" spans="1:22" ht="13.5" customHeight="1" x14ac:dyDescent="0.15">
      <c r="C30" s="323"/>
      <c r="D30" s="323"/>
      <c r="E30" s="323"/>
      <c r="F30" s="323"/>
      <c r="G30" s="323"/>
      <c r="H30" s="323"/>
      <c r="I30" s="323"/>
      <c r="J30" s="323"/>
      <c r="K30" s="323"/>
      <c r="L30" s="323"/>
      <c r="M30" s="323"/>
      <c r="N30" s="323"/>
      <c r="O30" s="323"/>
      <c r="P30" s="323"/>
      <c r="Q30" s="323"/>
      <c r="R30" s="323"/>
      <c r="S30" s="8"/>
    </row>
    <row r="31" spans="1:22" ht="13.5" customHeight="1" x14ac:dyDescent="0.15">
      <c r="C31" s="323"/>
      <c r="D31" s="323"/>
      <c r="E31" s="323"/>
      <c r="F31" s="323"/>
      <c r="G31" s="323"/>
      <c r="H31" s="323"/>
      <c r="I31" s="323"/>
      <c r="J31" s="323"/>
      <c r="K31" s="323"/>
      <c r="L31" s="323"/>
      <c r="M31" s="323"/>
      <c r="N31" s="323"/>
      <c r="O31" s="323"/>
      <c r="P31" s="323"/>
      <c r="Q31" s="323"/>
      <c r="R31" s="323"/>
      <c r="S31" s="8"/>
    </row>
    <row r="32" spans="1:22" ht="13.5" customHeight="1" x14ac:dyDescent="0.15">
      <c r="C32" s="323"/>
      <c r="D32" s="323"/>
      <c r="E32" s="323"/>
      <c r="F32" s="323"/>
      <c r="G32" s="323"/>
      <c r="H32" s="323"/>
      <c r="I32" s="323"/>
      <c r="J32" s="323"/>
      <c r="K32" s="323"/>
      <c r="L32" s="323"/>
      <c r="M32" s="323"/>
      <c r="N32" s="323"/>
      <c r="O32" s="323"/>
      <c r="P32" s="323"/>
      <c r="Q32" s="323"/>
      <c r="R32" s="323"/>
      <c r="S32" s="8"/>
    </row>
    <row r="33" spans="3:19" ht="13.5" customHeight="1" x14ac:dyDescent="0.15">
      <c r="C33" s="323"/>
      <c r="D33" s="323"/>
      <c r="E33" s="323"/>
      <c r="F33" s="323"/>
      <c r="G33" s="323"/>
      <c r="H33" s="323"/>
      <c r="I33" s="323"/>
      <c r="J33" s="323"/>
      <c r="K33" s="323"/>
      <c r="L33" s="323"/>
      <c r="M33" s="323"/>
      <c r="N33" s="323"/>
      <c r="O33" s="323"/>
      <c r="P33" s="323"/>
      <c r="Q33" s="323"/>
      <c r="R33" s="323"/>
      <c r="S33" s="8"/>
    </row>
    <row r="34" spans="3:19" ht="13.5" customHeight="1" x14ac:dyDescent="0.15">
      <c r="C34" s="323"/>
      <c r="D34" s="323"/>
      <c r="E34" s="323"/>
      <c r="F34" s="323"/>
      <c r="G34" s="323"/>
      <c r="H34" s="323"/>
      <c r="I34" s="323"/>
      <c r="J34" s="323"/>
      <c r="K34" s="323"/>
      <c r="L34" s="323"/>
      <c r="M34" s="323"/>
      <c r="N34" s="323"/>
      <c r="O34" s="323"/>
      <c r="P34" s="323"/>
      <c r="Q34" s="323"/>
      <c r="R34" s="323"/>
      <c r="S34" s="8"/>
    </row>
    <row r="35" spans="3:19" ht="13.5" customHeight="1" x14ac:dyDescent="0.15">
      <c r="C35" s="323"/>
      <c r="D35" s="323"/>
      <c r="E35" s="323"/>
      <c r="F35" s="323"/>
      <c r="G35" s="323"/>
      <c r="H35" s="323"/>
      <c r="I35" s="323"/>
      <c r="J35" s="323"/>
      <c r="K35" s="323"/>
      <c r="L35" s="323"/>
      <c r="M35" s="323"/>
      <c r="N35" s="323"/>
      <c r="O35" s="323"/>
      <c r="P35" s="323"/>
      <c r="Q35" s="323"/>
      <c r="R35" s="323"/>
    </row>
    <row r="36" spans="3:19" ht="13.5" customHeight="1" x14ac:dyDescent="0.15">
      <c r="C36" s="323"/>
      <c r="D36" s="323"/>
      <c r="E36" s="323"/>
      <c r="F36" s="323"/>
      <c r="G36" s="323"/>
      <c r="H36" s="323"/>
      <c r="I36" s="323"/>
      <c r="J36" s="323"/>
      <c r="K36" s="323"/>
      <c r="L36" s="323"/>
      <c r="M36" s="323"/>
      <c r="N36" s="323"/>
      <c r="O36" s="323"/>
      <c r="P36" s="323"/>
      <c r="Q36" s="323"/>
      <c r="R36" s="323"/>
    </row>
    <row r="37" spans="3:19" ht="13.5" customHeight="1" x14ac:dyDescent="0.15">
      <c r="C37" s="323"/>
      <c r="D37" s="323"/>
      <c r="E37" s="323"/>
      <c r="F37" s="323"/>
      <c r="G37" s="323"/>
      <c r="H37" s="323"/>
      <c r="I37" s="323"/>
      <c r="J37" s="323"/>
      <c r="K37" s="323"/>
      <c r="L37" s="323"/>
      <c r="M37" s="323"/>
      <c r="N37" s="323"/>
      <c r="O37" s="323"/>
      <c r="P37" s="323"/>
      <c r="Q37" s="323"/>
      <c r="R37" s="323"/>
    </row>
    <row r="38" spans="3:19" ht="13.5" customHeight="1" x14ac:dyDescent="0.15">
      <c r="C38" s="323"/>
      <c r="D38" s="323"/>
      <c r="E38" s="323"/>
      <c r="F38" s="323"/>
      <c r="G38" s="323"/>
      <c r="H38" s="323"/>
      <c r="I38" s="323"/>
      <c r="J38" s="323"/>
      <c r="K38" s="323"/>
      <c r="L38" s="323"/>
      <c r="M38" s="323"/>
      <c r="N38" s="323"/>
      <c r="O38" s="323"/>
      <c r="P38" s="323"/>
      <c r="Q38" s="323"/>
      <c r="R38" s="323"/>
    </row>
    <row r="39" spans="3:19" ht="13.5" customHeight="1" x14ac:dyDescent="0.15">
      <c r="C39" s="323"/>
      <c r="D39" s="323"/>
      <c r="E39" s="323"/>
      <c r="F39" s="323"/>
      <c r="G39" s="323"/>
      <c r="H39" s="323"/>
      <c r="I39" s="323"/>
      <c r="J39" s="323"/>
      <c r="K39" s="323"/>
      <c r="L39" s="323"/>
      <c r="M39" s="323"/>
      <c r="N39" s="323"/>
      <c r="O39" s="323"/>
      <c r="P39" s="323"/>
      <c r="Q39" s="323"/>
      <c r="R39" s="323"/>
    </row>
    <row r="40" spans="3:19" ht="13.5" customHeight="1" x14ac:dyDescent="0.15">
      <c r="C40" s="323"/>
      <c r="D40" s="323"/>
      <c r="E40" s="323"/>
      <c r="F40" s="323"/>
      <c r="G40" s="323"/>
      <c r="H40" s="323"/>
      <c r="I40" s="323"/>
      <c r="J40" s="323"/>
      <c r="K40" s="323"/>
      <c r="L40" s="323"/>
      <c r="M40" s="323"/>
      <c r="N40" s="323"/>
      <c r="O40" s="323"/>
      <c r="P40" s="323"/>
      <c r="Q40" s="323"/>
      <c r="R40" s="323"/>
    </row>
    <row r="41" spans="3:19" ht="13.5" customHeight="1" x14ac:dyDescent="0.15">
      <c r="C41" s="323"/>
      <c r="D41" s="323"/>
      <c r="E41" s="323"/>
      <c r="F41" s="323"/>
      <c r="G41" s="323"/>
      <c r="H41" s="323"/>
      <c r="I41" s="323"/>
      <c r="J41" s="323"/>
      <c r="K41" s="323"/>
      <c r="L41" s="323"/>
      <c r="M41" s="323"/>
      <c r="N41" s="323"/>
      <c r="O41" s="323"/>
      <c r="P41" s="323"/>
      <c r="Q41" s="323"/>
      <c r="R41" s="323"/>
    </row>
    <row r="42" spans="3:19" ht="13.5" customHeight="1" x14ac:dyDescent="0.15">
      <c r="C42" s="323"/>
      <c r="D42" s="323"/>
      <c r="E42" s="323"/>
      <c r="F42" s="323"/>
      <c r="G42" s="323"/>
      <c r="H42" s="323"/>
      <c r="I42" s="323"/>
      <c r="J42" s="323"/>
      <c r="K42" s="323"/>
      <c r="L42" s="323"/>
      <c r="M42" s="323"/>
      <c r="N42" s="323"/>
      <c r="O42" s="323"/>
      <c r="P42" s="323"/>
      <c r="Q42" s="323"/>
      <c r="R42" s="323"/>
    </row>
    <row r="43" spans="3:19" ht="13.5" customHeight="1" x14ac:dyDescent="0.15">
      <c r="C43" s="323"/>
      <c r="D43" s="323"/>
      <c r="E43" s="323"/>
      <c r="F43" s="323"/>
      <c r="G43" s="323"/>
      <c r="H43" s="323"/>
      <c r="I43" s="323"/>
      <c r="J43" s="323"/>
      <c r="K43" s="323"/>
      <c r="L43" s="323"/>
      <c r="M43" s="323"/>
      <c r="N43" s="323"/>
      <c r="O43" s="323"/>
      <c r="P43" s="323"/>
      <c r="Q43" s="323"/>
      <c r="R43" s="323"/>
    </row>
    <row r="44" spans="3:19" ht="13.5" customHeight="1" x14ac:dyDescent="0.15">
      <c r="C44" s="323"/>
      <c r="D44" s="323"/>
      <c r="E44" s="323"/>
      <c r="F44" s="323"/>
      <c r="G44" s="323"/>
      <c r="H44" s="323"/>
      <c r="I44" s="323"/>
      <c r="J44" s="323"/>
      <c r="K44" s="323"/>
      <c r="L44" s="323"/>
      <c r="M44" s="323"/>
      <c r="N44" s="323"/>
      <c r="O44" s="323"/>
      <c r="P44" s="323"/>
      <c r="Q44" s="323"/>
      <c r="R44" s="323"/>
    </row>
    <row r="45" spans="3:19" ht="6" customHeight="1" x14ac:dyDescent="0.15">
      <c r="C45" s="323"/>
      <c r="D45" s="323"/>
      <c r="E45" s="323"/>
      <c r="F45" s="323"/>
      <c r="G45" s="323"/>
      <c r="H45" s="323"/>
      <c r="I45" s="323"/>
      <c r="J45" s="323"/>
      <c r="K45" s="323"/>
      <c r="L45" s="323"/>
      <c r="M45" s="323"/>
      <c r="N45" s="323"/>
      <c r="O45" s="323"/>
      <c r="P45" s="323"/>
      <c r="Q45" s="323"/>
      <c r="R45" s="323"/>
    </row>
    <row r="46" spans="3:19" ht="6" customHeight="1" x14ac:dyDescent="0.15">
      <c r="C46" s="323"/>
      <c r="D46" s="323"/>
      <c r="E46" s="323"/>
      <c r="F46" s="323"/>
      <c r="G46" s="323"/>
      <c r="H46" s="323"/>
      <c r="I46" s="323"/>
      <c r="J46" s="323"/>
      <c r="K46" s="323"/>
      <c r="L46" s="323"/>
      <c r="M46" s="323"/>
      <c r="N46" s="323"/>
      <c r="O46" s="323"/>
      <c r="P46" s="323"/>
      <c r="Q46" s="323"/>
      <c r="R46" s="323"/>
    </row>
    <row r="47" spans="3:19" ht="6" customHeight="1" x14ac:dyDescent="0.15">
      <c r="C47" s="323"/>
      <c r="D47" s="323"/>
      <c r="E47" s="323"/>
      <c r="F47" s="323"/>
      <c r="G47" s="323"/>
      <c r="H47" s="323"/>
      <c r="I47" s="323"/>
      <c r="J47" s="323"/>
      <c r="K47" s="323"/>
      <c r="L47" s="323"/>
      <c r="M47" s="323"/>
      <c r="N47" s="323"/>
      <c r="O47" s="323"/>
      <c r="P47" s="323"/>
      <c r="Q47" s="323"/>
      <c r="R47" s="323"/>
    </row>
    <row r="48" spans="3:19" ht="6" customHeight="1" x14ac:dyDescent="0.15">
      <c r="C48" s="323"/>
      <c r="D48" s="323"/>
      <c r="E48" s="323"/>
      <c r="F48" s="323"/>
      <c r="G48" s="323"/>
      <c r="H48" s="323"/>
      <c r="I48" s="323"/>
      <c r="J48" s="323"/>
      <c r="K48" s="323"/>
      <c r="L48" s="323"/>
      <c r="M48" s="323"/>
      <c r="N48" s="323"/>
      <c r="O48" s="323"/>
      <c r="P48" s="323"/>
      <c r="Q48" s="323"/>
      <c r="R48" s="323"/>
    </row>
    <row r="49" spans="3:18" ht="6" customHeight="1" x14ac:dyDescent="0.15">
      <c r="C49" s="323"/>
      <c r="D49" s="323"/>
      <c r="E49" s="323"/>
      <c r="F49" s="323"/>
      <c r="G49" s="323"/>
      <c r="H49" s="323"/>
      <c r="I49" s="323"/>
      <c r="J49" s="323"/>
      <c r="K49" s="323"/>
      <c r="L49" s="323"/>
      <c r="M49" s="323"/>
      <c r="N49" s="323"/>
      <c r="O49" s="323"/>
      <c r="P49" s="323"/>
      <c r="Q49" s="323"/>
      <c r="R49" s="323"/>
    </row>
    <row r="50" spans="3:18" ht="6" customHeight="1" x14ac:dyDescent="0.15">
      <c r="C50" s="323"/>
      <c r="D50" s="323"/>
      <c r="E50" s="323"/>
      <c r="F50" s="323"/>
      <c r="G50" s="323"/>
      <c r="H50" s="323"/>
      <c r="I50" s="323"/>
      <c r="J50" s="323"/>
      <c r="K50" s="323"/>
      <c r="L50" s="323"/>
      <c r="M50" s="323"/>
      <c r="N50" s="323"/>
      <c r="O50" s="323"/>
      <c r="P50" s="323"/>
      <c r="Q50" s="323"/>
      <c r="R50" s="323"/>
    </row>
    <row r="51" spans="3:18" ht="6" customHeight="1" x14ac:dyDescent="0.15">
      <c r="C51" s="323"/>
      <c r="D51" s="323"/>
      <c r="E51" s="323"/>
      <c r="F51" s="323"/>
      <c r="G51" s="323"/>
      <c r="H51" s="323"/>
      <c r="I51" s="323"/>
      <c r="J51" s="323"/>
      <c r="K51" s="323"/>
      <c r="L51" s="323"/>
      <c r="M51" s="323"/>
      <c r="N51" s="323"/>
      <c r="O51" s="323"/>
      <c r="P51" s="323"/>
      <c r="Q51" s="323"/>
      <c r="R51" s="323"/>
    </row>
    <row r="52" spans="3:18" ht="13.5" customHeight="1" x14ac:dyDescent="0.15">
      <c r="C52" s="323"/>
      <c r="D52" s="323"/>
      <c r="E52" s="323"/>
      <c r="F52" s="323"/>
      <c r="G52" s="323"/>
      <c r="H52" s="323"/>
      <c r="I52" s="323"/>
      <c r="J52" s="323"/>
      <c r="K52" s="323"/>
      <c r="L52" s="323"/>
      <c r="M52" s="323"/>
      <c r="N52" s="323"/>
      <c r="O52" s="323"/>
      <c r="P52" s="323"/>
      <c r="Q52" s="323"/>
      <c r="R52" s="323"/>
    </row>
  </sheetData>
  <sheetProtection sheet="1" objects="1" scenarios="1" formatCells="0" selectLockedCells="1"/>
  <mergeCells count="14">
    <mergeCell ref="C23:R52"/>
    <mergeCell ref="L9:R9"/>
    <mergeCell ref="L10:R10"/>
    <mergeCell ref="L11:M11"/>
    <mergeCell ref="K14:L14"/>
    <mergeCell ref="M14:Q14"/>
    <mergeCell ref="A17:T17"/>
    <mergeCell ref="K15:L15"/>
    <mergeCell ref="M15:Q15"/>
    <mergeCell ref="K16:L16"/>
    <mergeCell ref="M16:Q16"/>
    <mergeCell ref="L13:R13"/>
    <mergeCell ref="L12:R12"/>
    <mergeCell ref="N11:R11"/>
  </mergeCells>
  <phoneticPr fontId="9"/>
  <printOptions horizontalCentered="1"/>
  <pageMargins left="0.59055118110236227" right="0.59055118110236227" top="0.59055118110236227" bottom="0.59055118110236227" header="0.31496062992125984" footer="0.31496062992125984"/>
  <pageSetup paperSize="9" orientation="portrait" blackAndWhite="1" copies="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補助対象経費等確認・計算書</vt:lpstr>
      <vt:lpstr>補助事業の内容</vt:lpstr>
      <vt:lpstr>補助事業に係るリース契約詳細</vt:lpstr>
      <vt:lpstr>誓約書</vt:lpstr>
      <vt:lpstr>誓約書!Print_Area</vt:lpstr>
      <vt:lpstr>補助事業に係るリース契約詳細!Print_Area</vt:lpstr>
      <vt:lpstr>補助事業の内容!Print_Area</vt:lpstr>
      <vt:lpstr>補助対象経費等確認・計算書!Print_Area</vt:lpstr>
      <vt:lpstr>補助対象経費等確認・計算書!Print_Titles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2022-05-30T04:25:27Z</dcterms:created>
  <dcterms:modified xsi:type="dcterms:W3CDTF">2025-05-07T03:59:07Z</dcterms:modified>
</cp:coreProperties>
</file>