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lgsv3\財政課\財政担当\③決算\財政状況資料集\R5\01 財政状況資料集\03 HP公表\"/>
    </mc:Choice>
  </mc:AlternateContent>
  <xr:revisionPtr revIDLastSave="0" documentId="13_ncr:1_{1C77C867-65C9-43FF-900D-341266D9A2DB}" xr6:coauthVersionLast="36" xr6:coauthVersionMax="47" xr10:uidLastSave="{00000000-0000-0000-0000-000000000000}"/>
  <bookViews>
    <workbookView xWindow="0" yWindow="0" windowWidth="13995" windowHeight="12825" tabRatio="768"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W102" i="12" l="1"/>
  <c r="CR102" i="12"/>
  <c r="AU63" i="12"/>
  <c r="AP63" i="12"/>
  <c r="AP88"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E39" i="10"/>
  <c r="AM39" i="10"/>
  <c r="U39" i="10"/>
  <c r="C39" i="10"/>
  <c r="BE38" i="10"/>
  <c r="AM38" i="10"/>
  <c r="U38" i="10"/>
  <c r="C38" i="10"/>
  <c r="BE37" i="10"/>
  <c r="AM37" i="10"/>
  <c r="U37" i="10"/>
  <c r="C37" i="10"/>
  <c r="BE36" i="10"/>
  <c r="AM36" i="10"/>
  <c r="C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AM34" i="10" s="1"/>
  <c r="AM35" i="10" s="1"/>
  <c r="BW34" i="10" l="1"/>
  <c r="BW35" i="10" s="1"/>
  <c r="BW36" i="10" s="1"/>
  <c r="BW37" i="10" s="1"/>
  <c r="BW38" i="10" s="1"/>
  <c r="BW39" i="10" s="1"/>
  <c r="CO34" i="10" l="1"/>
  <c r="CO35" i="10" s="1"/>
  <c r="CO36" i="10" s="1"/>
  <c r="CO37" i="10" s="1"/>
  <c r="CO38" i="10" s="1"/>
  <c r="CO39" i="10" s="1"/>
</calcChain>
</file>

<file path=xl/sharedStrings.xml><?xml version="1.0" encoding="utf-8"?>
<sst xmlns="http://schemas.openxmlformats.org/spreadsheetml/2006/main" count="1097" uniqueCount="562">
  <si>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</si>
  <si>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</si>
  <si>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</si>
  <si>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</si>
  <si>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</si>
  <si>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</si>
  <si>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</si>
  <si>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</si>
  <si>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</si>
  <si>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</si>
  <si>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</si>
  <si>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</si>
  <si>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</si>
  <si>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</si>
  <si>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</si>
  <si>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</si>
  <si>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</si>
  <si>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</si>
  <si>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</si>
  <si>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</si>
  <si>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</si>
  <si>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</si>
  <si>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</si>
  <si>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</si>
  <si>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</si>
  <si>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</si>
  <si>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</si>
  <si>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</si>
  <si>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</si>
  <si>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</si>
  <si>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</si>
  <si>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</si>
  <si>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</si>
  <si>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</si>
  <si>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</si>
  <si>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</si>
  <si>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</si>
  <si>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</si>
  <si>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</si>
  <si>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</si>
  <si>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</si>
  <si>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</si>
  <si>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</si>
  <si>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</si>
  <si>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</si>
  <si>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</si>
  <si>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</si>
  <si>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</si>
  <si>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</si>
  <si>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</si>
  <si>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</si>
  <si>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</si>
  <si>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</si>
  <si>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</si>
  <si>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</si>
  <si>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</si>
  <si>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</si>
  <si>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</si>
  <si>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</si>
  <si>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</si>
  <si>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</si>
  <si>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</si>
  <si>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</si>
  <si>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</si>
  <si>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</si>
  <si>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</si>
  <si>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</si>
  <si>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</si>
  <si>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</si>
  <si>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</si>
  <si>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</si>
  <si>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</si>
  <si>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</si>
  <si>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</si>
  <si>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</si>
  <si>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</si>
  <si>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</si>
  <si>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</si>
  <si>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</si>
  <si>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</si>
  <si>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</si>
  <si>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</si>
  <si>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</si>
  <si>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</si>
  <si>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</si>
  <si>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</si>
  <si>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</si>
  <si>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</si>
  <si>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</si>
  <si>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</si>
  <si>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</si>
  <si>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</si>
  <si>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</si>
  <si>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</si>
  <si>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河内長野市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</si>
  <si>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</si>
  <si>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</si>
  <si>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</si>
  <si>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</si>
  <si>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</si>
  <si>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</si>
  <si>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</si>
  <si>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</si>
  <si>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</si>
  <si>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</si>
  <si>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</si>
  <si>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</si>
  <si>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</si>
  <si>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</si>
  <si>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</si>
  <si>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</si>
  <si>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</si>
  <si>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</si>
  <si>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</si>
  <si>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</si>
  <si>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</si>
  <si>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</si>
  <si>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</si>
  <si>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</si>
  <si>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</si>
  <si>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</si>
  <si>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</si>
  <si>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</si>
  <si>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</si>
  <si>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</si>
  <si>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</si>
  <si>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</si>
  <si>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</si>
  <si>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</si>
  <si>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</si>
  <si>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</si>
  <si>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</si>
  <si>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</si>
  <si>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</si>
  <si>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</si>
  <si>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</si>
  <si>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</si>
  <si>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</si>
  <si>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</si>
  <si>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</si>
  <si>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</si>
  <si>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</si>
  <si>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6"/>
  </si>
  <si>
    <t>うち日本人(％)</t>
    <phoneticPr fontId="5"/>
  </si>
  <si>
    <t>-1.4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</si>
  <si>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</si>
  <si>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</si>
  <si>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</si>
  <si>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</si>
  <si>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</si>
  <si>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</si>
  <si>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</si>
  <si>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</si>
  <si>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</si>
  <si>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</si>
  <si>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</si>
  <si>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</si>
  <si>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</si>
  <si>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</si>
  <si>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</si>
  <si>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</si>
  <si>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</si>
  <si>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</si>
  <si>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</si>
  <si>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</si>
  <si>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</si>
  <si>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</si>
  <si>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</si>
  <si>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</si>
  <si>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</si>
  <si>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</si>
  <si>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</si>
  <si>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</si>
  <si>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</si>
  <si>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</si>
  <si>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</si>
  <si>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</si>
  <si>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</si>
  <si>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</si>
  <si>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</si>
  <si>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</si>
  <si>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</si>
  <si>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</si>
  <si>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</si>
  <si>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</si>
  <si>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</si>
  <si>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</si>
  <si>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</si>
  <si>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</si>
  <si>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</si>
  <si>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</si>
  <si>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</si>
  <si>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</si>
  <si>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</si>
  <si>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</si>
  <si>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</si>
  <si>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</si>
  <si>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</si>
  <si>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</si>
  <si>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</si>
  <si>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</si>
  <si>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</si>
  <si>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</si>
  <si>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大阪府河内長野市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</si>
  <si>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</si>
  <si>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</si>
  <si>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</si>
  <si>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</si>
  <si>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</si>
  <si>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</si>
  <si>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</si>
  <si>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</si>
  <si>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</si>
  <si>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</si>
  <si>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</si>
  <si>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</si>
  <si>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</si>
  <si>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</si>
  <si>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</si>
  <si>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</si>
  <si>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</si>
  <si>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</si>
  <si>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</si>
  <si>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</si>
  <si>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</si>
  <si>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</si>
  <si>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</si>
  <si>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</si>
  <si>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</si>
  <si>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</si>
  <si>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</si>
  <si>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</si>
  <si>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</si>
  <si>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</si>
  <si>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</si>
  <si>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</si>
  <si>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</si>
  <si>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</si>
  <si>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</si>
  <si>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</si>
  <si>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</si>
  <si>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</si>
  <si>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</si>
  <si>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</si>
  <si>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</si>
  <si>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</si>
  <si>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</si>
  <si>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</si>
  <si>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</si>
  <si>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</si>
  <si>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</si>
  <si>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</si>
  <si>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</si>
  <si>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</si>
  <si>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</si>
  <si>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</si>
  <si>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</si>
  <si>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</si>
  <si>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</si>
  <si>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</si>
  <si>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</si>
  <si>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</si>
  <si>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</si>
  <si>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</si>
  <si>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</si>
  <si>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</si>
  <si>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</si>
  <si>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</si>
  <si>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</si>
  <si>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</si>
  <si>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</si>
  <si>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</si>
  <si>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</si>
  <si>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</si>
  <si>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</si>
  <si>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</si>
  <si>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</si>
  <si>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</si>
  <si>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</si>
  <si>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</si>
  <si>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</si>
  <si>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</si>
  <si>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</si>
  <si>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</si>
  <si>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</si>
  <si>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</si>
  <si>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</si>
  <si>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</si>
  <si>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</si>
  <si>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</si>
  <si>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</si>
  <si>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</si>
  <si>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</si>
  <si>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</si>
  <si>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</si>
  <si>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</si>
  <si>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</si>
  <si>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</si>
  <si>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</si>
  <si>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</si>
  <si>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</si>
  <si>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</si>
  <si>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</si>
  <si>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</si>
  <si>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</si>
  <si>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</si>
  <si>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</si>
  <si>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</si>
  <si>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</si>
  <si>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</si>
  <si>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</si>
  <si>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</si>
  <si>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</si>
  <si>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</si>
  <si>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</si>
  <si>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</si>
  <si>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</si>
  <si>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</si>
  <si>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</si>
  <si>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</si>
  <si>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</si>
  <si>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</si>
  <si>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</si>
  <si>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</si>
  <si>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</si>
  <si>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</si>
  <si>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</si>
  <si>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</si>
  <si>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</si>
  <si>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</si>
  <si>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</si>
  <si>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</si>
  <si>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</si>
  <si>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</si>
  <si>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</si>
  <si>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</si>
  <si>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</si>
  <si>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</si>
  <si>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</si>
  <si>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</si>
  <si>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</si>
  <si>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</si>
  <si>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</si>
  <si>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</si>
  <si>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</si>
  <si>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</si>
  <si>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</si>
  <si>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</si>
  <si>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</si>
  <si>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</si>
  <si>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</si>
  <si>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</si>
  <si>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</si>
  <si>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</si>
  <si>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大阪府河内長野市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</si>
  <si>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</si>
  <si>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</si>
  <si>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</si>
  <si>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</si>
  <si>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</si>
  <si>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</si>
  <si>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</si>
  <si>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</si>
  <si>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</si>
  <si>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</si>
  <si>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</si>
  <si>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</si>
  <si>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</si>
  <si>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</si>
  <si>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</si>
  <si>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</si>
  <si>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</si>
  <si>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</si>
  <si>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</si>
  <si>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</si>
  <si>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</si>
  <si>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</si>
  <si>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</si>
  <si>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</si>
  <si>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</si>
  <si>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</si>
  <si>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</si>
  <si>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</si>
  <si>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</si>
  <si>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</si>
  <si>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</si>
  <si>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</si>
  <si>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</si>
  <si>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</si>
  <si>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</si>
  <si>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</si>
  <si>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</si>
  <si>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</si>
  <si>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</si>
  <si>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</si>
  <si>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</si>
  <si>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</si>
  <si>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</si>
  <si>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</si>
  <si>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</si>
  <si>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</si>
  <si>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</si>
  <si>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</si>
  <si>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</si>
  <si>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</si>
  <si>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</si>
  <si>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</si>
  <si>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</si>
  <si>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</si>
  <si>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</si>
  <si>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</si>
  <si>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</si>
  <si>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</si>
  <si>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</si>
  <si>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</si>
  <si>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</si>
  <si>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</si>
  <si>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</si>
  <si>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</si>
  <si>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</si>
  <si>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</si>
  <si>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</si>
  <si>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</si>
  <si>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</si>
  <si>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</si>
  <si>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</si>
  <si>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</si>
  <si>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</si>
  <si>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</si>
  <si>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</si>
  <si>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</si>
  <si>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</si>
  <si>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</si>
  <si>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</si>
  <si>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</si>
  <si>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</si>
  <si>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</si>
  <si>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</si>
  <si>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</si>
  <si>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</si>
  <si>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</si>
  <si>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</si>
  <si>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</si>
  <si>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</si>
  <si>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</si>
  <si>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</si>
  <si>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</si>
  <si>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</si>
  <si>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</si>
  <si>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</si>
  <si>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</si>
  <si>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</si>
  <si>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</si>
  <si>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</si>
  <si>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</si>
  <si>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</si>
  <si>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</si>
  <si>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</si>
  <si>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</si>
  <si>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</si>
  <si>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</si>
  <si>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</si>
  <si>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</si>
  <si>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</si>
  <si>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</si>
  <si>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</si>
  <si>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</si>
  <si>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</si>
  <si>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</si>
  <si>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</si>
  <si>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</si>
  <si>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</si>
  <si>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</si>
  <si>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</si>
  <si>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</si>
  <si>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</si>
  <si>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</si>
  <si>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</si>
  <si>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</si>
  <si>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</si>
  <si>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</si>
  <si>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</si>
  <si>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</si>
  <si>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</si>
  <si>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</si>
  <si>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</si>
  <si>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</si>
  <si>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</si>
  <si>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</si>
  <si>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</si>
  <si>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</si>
  <si>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</si>
  <si>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</si>
  <si>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</si>
  <si>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</si>
  <si>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</si>
  <si>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</si>
  <si>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</si>
  <si>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</si>
  <si>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</si>
  <si>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</si>
  <si>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</si>
  <si>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</si>
  <si>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</si>
  <si>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</si>
  <si>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</si>
  <si>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</si>
  <si>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</si>
  <si>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</si>
  <si>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</si>
  <si>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</si>
  <si>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</si>
  <si>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</si>
  <si>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</si>
  <si>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</si>
  <si>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</si>
  <si>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</si>
  <si>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</si>
  <si>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</si>
  <si>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</si>
  <si>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</si>
  <si>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</si>
  <si>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</si>
  <si>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</si>
  <si>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</si>
  <si>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</si>
  <si>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</si>
  <si>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</si>
  <si>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</si>
  <si>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</si>
  <si>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水道事業会計</t>
  </si>
  <si>
    <t>一般会計</t>
  </si>
  <si>
    <t>下水道事業会計</t>
  </si>
  <si>
    <t>後期高齢者医療特別会計</t>
  </si>
  <si>
    <t>介護保険特別会計</t>
  </si>
  <si>
    <t>国民健康保険事業勘定特別会計</t>
  </si>
  <si>
    <t>土地取得特別会計</t>
  </si>
  <si>
    <t>その他会計（赤字）</t>
  </si>
  <si>
    <t>その他会計（黒字）</t>
  </si>
  <si>
    <t>R01</t>
    <phoneticPr fontId="5"/>
  </si>
  <si>
    <t>R02</t>
    <phoneticPr fontId="5"/>
  </si>
  <si>
    <t>R03</t>
    <phoneticPr fontId="5"/>
  </si>
  <si>
    <t>R04</t>
    <phoneticPr fontId="5"/>
  </si>
  <si>
    <t>R05</t>
    <phoneticPr fontId="5"/>
  </si>
  <si>
    <t>-</t>
    <phoneticPr fontId="2"/>
  </si>
  <si>
    <t>南河内環境事業組合（一般会計）</t>
    <rPh sb="0" eb="3">
      <t>ミナミカワチ</t>
    </rPh>
    <rPh sb="3" eb="5">
      <t>カンキョウ</t>
    </rPh>
    <rPh sb="5" eb="7">
      <t>ジギョウ</t>
    </rPh>
    <rPh sb="7" eb="9">
      <t>クミアイ</t>
    </rPh>
    <rPh sb="10" eb="12">
      <t>イッパン</t>
    </rPh>
    <rPh sb="12" eb="14">
      <t>カイケイ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</si>
  <si>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</si>
  <si>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</si>
  <si>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大阪府広域水道企業団水道事業会計（水道用水供給事業）</t>
    <rPh sb="0" eb="3">
      <t>オオサカフ</t>
    </rPh>
    <rPh sb="3" eb="5">
      <t>コウイキ</t>
    </rPh>
    <rPh sb="5" eb="7">
      <t>スイドウ</t>
    </rPh>
    <rPh sb="7" eb="9">
      <t>キギョウ</t>
    </rPh>
    <rPh sb="9" eb="10">
      <t>ダン</t>
    </rPh>
    <rPh sb="10" eb="12">
      <t>スイドウ</t>
    </rPh>
    <rPh sb="12" eb="14">
      <t>ジギョウ</t>
    </rPh>
    <rPh sb="14" eb="16">
      <t>カイケイ</t>
    </rPh>
    <rPh sb="17" eb="19">
      <t>スイドウ</t>
    </rPh>
    <rPh sb="19" eb="21">
      <t>ヨウスイ</t>
    </rPh>
    <rPh sb="21" eb="23">
      <t>キョウキュウ</t>
    </rPh>
    <rPh sb="23" eb="25">
      <t>ジギョウ</t>
    </rPh>
    <phoneticPr fontId="2"/>
  </si>
  <si>
    <t>大阪広域水道企業団（工業用水供給事業）</t>
    <rPh sb="0" eb="2">
      <t>オオサカ</t>
    </rPh>
    <rPh sb="2" eb="4">
      <t>コウイキ</t>
    </rPh>
    <rPh sb="4" eb="6">
      <t>スイドウ</t>
    </rPh>
    <rPh sb="6" eb="8">
      <t>キギョウ</t>
    </rPh>
    <rPh sb="8" eb="9">
      <t>ダン</t>
    </rPh>
    <rPh sb="10" eb="12">
      <t>コウギョウ</t>
    </rPh>
    <rPh sb="12" eb="14">
      <t>ヨウスイ</t>
    </rPh>
    <phoneticPr fontId="2"/>
  </si>
  <si>
    <t>大阪南消防組合</t>
    <rPh sb="0" eb="2">
      <t>オオサカ</t>
    </rPh>
    <rPh sb="2" eb="3">
      <t>ミナミ</t>
    </rPh>
    <rPh sb="3" eb="5">
      <t>ショウボウ</t>
    </rPh>
    <rPh sb="5" eb="7">
      <t>クミアイ</t>
    </rPh>
    <phoneticPr fontId="2"/>
  </si>
  <si>
    <t>河内長野市公園緑化協会</t>
    <rPh sb="0" eb="5">
      <t>カワチナガノシ</t>
    </rPh>
    <rPh sb="5" eb="7">
      <t>コウエン</t>
    </rPh>
    <rPh sb="7" eb="9">
      <t>リョクカ</t>
    </rPh>
    <rPh sb="9" eb="11">
      <t>キョウカイ</t>
    </rPh>
    <phoneticPr fontId="10"/>
  </si>
  <si>
    <t>河内長野市勤労者福祉サービスセンター</t>
    <rPh sb="0" eb="5">
      <t>カワチナガノシ</t>
    </rPh>
    <rPh sb="5" eb="8">
      <t>キンロウシャ</t>
    </rPh>
    <rPh sb="8" eb="10">
      <t>フクシ</t>
    </rPh>
    <phoneticPr fontId="10"/>
  </si>
  <si>
    <t>河内長野市文化振興財団</t>
    <rPh sb="0" eb="5">
      <t>カワチナガノシ</t>
    </rPh>
    <rPh sb="5" eb="7">
      <t>ブンカ</t>
    </rPh>
    <rPh sb="7" eb="9">
      <t>シンコウ</t>
    </rPh>
    <rPh sb="9" eb="11">
      <t>ザイダン</t>
    </rPh>
    <phoneticPr fontId="10"/>
  </si>
  <si>
    <t>河内長野都市開発</t>
    <rPh sb="0" eb="4">
      <t>カワチナガノ</t>
    </rPh>
    <rPh sb="4" eb="6">
      <t>トシ</t>
    </rPh>
    <rPh sb="6" eb="8">
      <t>カイハツ</t>
    </rPh>
    <phoneticPr fontId="10"/>
  </si>
  <si>
    <t>三日市都市開発</t>
    <rPh sb="0" eb="3">
      <t>ミッカイチ</t>
    </rPh>
    <rPh sb="3" eb="5">
      <t>トシ</t>
    </rPh>
    <rPh sb="5" eb="7">
      <t>カイハツ</t>
    </rPh>
    <phoneticPr fontId="10"/>
  </si>
  <si>
    <t>三日市町駅整備</t>
    <rPh sb="0" eb="3">
      <t>ミッカイチ</t>
    </rPh>
    <rPh sb="3" eb="4">
      <t>チョウ</t>
    </rPh>
    <rPh sb="4" eb="5">
      <t>エキ</t>
    </rPh>
    <rPh sb="5" eb="7">
      <t>セイビ</t>
    </rPh>
    <phoneticPr fontId="10"/>
  </si>
  <si>
    <t>公共施設維持改修基金</t>
    <phoneticPr fontId="5"/>
  </si>
  <si>
    <t>普通建設事業基金</t>
    <phoneticPr fontId="2"/>
  </si>
  <si>
    <t>ふるさとづくり基金</t>
    <phoneticPr fontId="2"/>
  </si>
  <si>
    <t>長寿ふれあい基金</t>
    <phoneticPr fontId="2"/>
  </si>
  <si>
    <t>日野地区環境整備基金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</si>
</sst>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42836</c:v>
                </c:pt>
                <c:pt idx="1">
                  <c:v>44161</c:v>
                </c:pt>
                <c:pt idx="2">
                  <c:v>43955</c:v>
                </c:pt>
                <c:pt idx="3">
                  <c:v>41921</c:v>
                </c:pt>
                <c:pt idx="4">
                  <c:v>44585</c:v>
                </c:pt>
              </c:numCache>
            </c:numRef>
          </c:val>
          <c:smooth val="0"/>
          <c:extLst>
            <c:ext xmlns:c16="http://schemas.microsoft.com/office/drawing/2014/chart" uri="{C3380CC4-5D6E-409C-BE32-E72D297353CC}">
              <c16:uniqueId val="{00000000-B145-4295-956F-D9EA8F69043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15677</c:v>
                </c:pt>
                <c:pt idx="1">
                  <c:v>19984</c:v>
                </c:pt>
                <c:pt idx="2">
                  <c:v>18389</c:v>
                </c:pt>
                <c:pt idx="3">
                  <c:v>20306</c:v>
                </c:pt>
                <c:pt idx="4">
                  <c:v>37825</c:v>
                </c:pt>
              </c:numCache>
            </c:numRef>
          </c:val>
          <c:smooth val="0"/>
          <c:extLst>
            <c:ext xmlns:c16="http://schemas.microsoft.com/office/drawing/2014/chart" uri="{C3380CC4-5D6E-409C-BE32-E72D297353CC}">
              <c16:uniqueId val="{00000001-B145-4295-956F-D9EA8F69043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0.06</c:v>
                </c:pt>
                <c:pt idx="1">
                  <c:v>0.08</c:v>
                </c:pt>
                <c:pt idx="2">
                  <c:v>0.09</c:v>
                </c:pt>
                <c:pt idx="3">
                  <c:v>0.09</c:v>
                </c:pt>
                <c:pt idx="4">
                  <c:v>1.08</c:v>
                </c:pt>
              </c:numCache>
            </c:numRef>
          </c:val>
          <c:extLst>
            <c:ext xmlns:c16="http://schemas.microsoft.com/office/drawing/2014/chart" uri="{C3380CC4-5D6E-409C-BE32-E72D297353CC}">
              <c16:uniqueId val="{00000000-2742-40E8-A6D8-0CDE859C667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11.69</c:v>
                </c:pt>
                <c:pt idx="1">
                  <c:v>11.43</c:v>
                </c:pt>
                <c:pt idx="2">
                  <c:v>11.09</c:v>
                </c:pt>
                <c:pt idx="3">
                  <c:v>11.47</c:v>
                </c:pt>
                <c:pt idx="4">
                  <c:v>11.94</c:v>
                </c:pt>
              </c:numCache>
            </c:numRef>
          </c:val>
          <c:extLst>
            <c:ext xmlns:c16="http://schemas.microsoft.com/office/drawing/2014/chart" uri="{C3380CC4-5D6E-409C-BE32-E72D297353CC}">
              <c16:uniqueId val="{00000001-2742-40E8-A6D8-0CDE859C667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0.26</c:v>
                </c:pt>
                <c:pt idx="1">
                  <c:v>0.12</c:v>
                </c:pt>
                <c:pt idx="2">
                  <c:v>0.12</c:v>
                </c:pt>
                <c:pt idx="3">
                  <c:v>0.11</c:v>
                </c:pt>
                <c:pt idx="4">
                  <c:v>1.71</c:v>
                </c:pt>
              </c:numCache>
            </c:numRef>
          </c:val>
          <c:smooth val="0"/>
          <c:extLst>
            <c:ext xmlns:c16="http://schemas.microsoft.com/office/drawing/2014/chart" uri="{C3380CC4-5D6E-409C-BE32-E72D297353CC}">
              <c16:uniqueId val="{00000002-2742-40E8-A6D8-0CDE859C667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29C-4B43-8265-584B14139FD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29C-4B43-8265-584B14139FD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29C-4B43-8265-584B14139FD2}"/>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29C-4B43-8265-584B14139FD2}"/>
            </c:ext>
          </c:extLst>
        </c:ser>
        <c:ser>
          <c:idx val="4"/>
          <c:order val="4"/>
          <c:tx>
            <c:strRef>
              <c:f>データシート!$A$31</c:f>
              <c:strCache>
                <c:ptCount val="1"/>
                <c:pt idx="0">
                  <c:v>国民健康保険事業勘定特別会計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7.0000000000000007E-2</c:v>
                </c:pt>
                <c:pt idx="4">
                  <c:v>#N/A</c:v>
                </c:pt>
                <c:pt idx="5">
                  <c:v>0.13</c:v>
                </c:pt>
                <c:pt idx="6">
                  <c:v>#N/A</c:v>
                </c:pt>
                <c:pt idx="7">
                  <c:v>0</c:v>
                </c:pt>
                <c:pt idx="8">
                  <c:v>#N/A</c:v>
                </c:pt>
                <c:pt idx="9">
                  <c:v>0</c:v>
                </c:pt>
              </c:numCache>
            </c:numRef>
          </c:val>
          <c:extLst>
            <c:ext xmlns:c16="http://schemas.microsoft.com/office/drawing/2014/chart" uri="{C3380CC4-5D6E-409C-BE32-E72D297353CC}">
              <c16:uniqueId val="{00000004-B29C-4B43-8265-584B14139FD2}"/>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0.81</c:v>
                </c:pt>
                <c:pt idx="2">
                  <c:v>#N/A</c:v>
                </c:pt>
                <c:pt idx="3">
                  <c:v>0.97</c:v>
                </c:pt>
                <c:pt idx="4">
                  <c:v>#N/A</c:v>
                </c:pt>
                <c:pt idx="5">
                  <c:v>1</c:v>
                </c:pt>
                <c:pt idx="6">
                  <c:v>#N/A</c:v>
                </c:pt>
                <c:pt idx="7">
                  <c:v>0.6</c:v>
                </c:pt>
                <c:pt idx="8">
                  <c:v>#N/A</c:v>
                </c:pt>
                <c:pt idx="9">
                  <c:v>0.01</c:v>
                </c:pt>
              </c:numCache>
            </c:numRef>
          </c:val>
          <c:extLst>
            <c:ext xmlns:c16="http://schemas.microsoft.com/office/drawing/2014/chart" uri="{C3380CC4-5D6E-409C-BE32-E72D297353CC}">
              <c16:uniqueId val="{00000005-B29C-4B43-8265-584B14139FD2}"/>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0.27</c:v>
                </c:pt>
                <c:pt idx="2">
                  <c:v>#N/A</c:v>
                </c:pt>
                <c:pt idx="3">
                  <c:v>0.28000000000000003</c:v>
                </c:pt>
                <c:pt idx="4">
                  <c:v>#N/A</c:v>
                </c:pt>
                <c:pt idx="5">
                  <c:v>0.28000000000000003</c:v>
                </c:pt>
                <c:pt idx="6">
                  <c:v>#N/A</c:v>
                </c:pt>
                <c:pt idx="7">
                  <c:v>0.34</c:v>
                </c:pt>
                <c:pt idx="8">
                  <c:v>#N/A</c:v>
                </c:pt>
                <c:pt idx="9">
                  <c:v>0.34</c:v>
                </c:pt>
              </c:numCache>
            </c:numRef>
          </c:val>
          <c:extLst>
            <c:ext xmlns:c16="http://schemas.microsoft.com/office/drawing/2014/chart" uri="{C3380CC4-5D6E-409C-BE32-E72D297353CC}">
              <c16:uniqueId val="{00000006-B29C-4B43-8265-584B14139FD2}"/>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0.79</c:v>
                </c:pt>
                <c:pt idx="2">
                  <c:v>#N/A</c:v>
                </c:pt>
                <c:pt idx="3">
                  <c:v>1.1200000000000001</c:v>
                </c:pt>
                <c:pt idx="4">
                  <c:v>#N/A</c:v>
                </c:pt>
                <c:pt idx="5">
                  <c:v>0.88</c:v>
                </c:pt>
                <c:pt idx="6">
                  <c:v>#N/A</c:v>
                </c:pt>
                <c:pt idx="7">
                  <c:v>0.69</c:v>
                </c:pt>
                <c:pt idx="8">
                  <c:v>#N/A</c:v>
                </c:pt>
                <c:pt idx="9">
                  <c:v>0.56000000000000005</c:v>
                </c:pt>
              </c:numCache>
            </c:numRef>
          </c:val>
          <c:extLst>
            <c:ext xmlns:c16="http://schemas.microsoft.com/office/drawing/2014/chart" uri="{C3380CC4-5D6E-409C-BE32-E72D297353CC}">
              <c16:uniqueId val="{00000007-B29C-4B43-8265-584B14139FD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0.06</c:v>
                </c:pt>
                <c:pt idx="2">
                  <c:v>#N/A</c:v>
                </c:pt>
                <c:pt idx="3">
                  <c:v>7.0000000000000007E-2</c:v>
                </c:pt>
                <c:pt idx="4">
                  <c:v>#N/A</c:v>
                </c:pt>
                <c:pt idx="5">
                  <c:v>0.08</c:v>
                </c:pt>
                <c:pt idx="6">
                  <c:v>#N/A</c:v>
                </c:pt>
                <c:pt idx="7">
                  <c:v>0.08</c:v>
                </c:pt>
                <c:pt idx="8">
                  <c:v>#N/A</c:v>
                </c:pt>
                <c:pt idx="9">
                  <c:v>1.08</c:v>
                </c:pt>
              </c:numCache>
            </c:numRef>
          </c:val>
          <c:extLst>
            <c:ext xmlns:c16="http://schemas.microsoft.com/office/drawing/2014/chart" uri="{C3380CC4-5D6E-409C-BE32-E72D297353CC}">
              <c16:uniqueId val="{00000008-B29C-4B43-8265-584B14139FD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14.29</c:v>
                </c:pt>
                <c:pt idx="2">
                  <c:v>#N/A</c:v>
                </c:pt>
                <c:pt idx="3">
                  <c:v>14.54</c:v>
                </c:pt>
                <c:pt idx="4">
                  <c:v>#N/A</c:v>
                </c:pt>
                <c:pt idx="5">
                  <c:v>13.88</c:v>
                </c:pt>
                <c:pt idx="6">
                  <c:v>#N/A</c:v>
                </c:pt>
                <c:pt idx="7">
                  <c:v>13.75</c:v>
                </c:pt>
                <c:pt idx="8">
                  <c:v>#N/A</c:v>
                </c:pt>
                <c:pt idx="9">
                  <c:v>12.15</c:v>
                </c:pt>
              </c:numCache>
            </c:numRef>
          </c:val>
          <c:extLst>
            <c:ext xmlns:c16="http://schemas.microsoft.com/office/drawing/2014/chart" uri="{C3380CC4-5D6E-409C-BE32-E72D297353CC}">
              <c16:uniqueId val="{00000009-B29C-4B43-8265-584B14139FD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3795</c:v>
                </c:pt>
                <c:pt idx="5">
                  <c:v>3772</c:v>
                </c:pt>
                <c:pt idx="8">
                  <c:v>3754</c:v>
                </c:pt>
                <c:pt idx="11">
                  <c:v>3712</c:v>
                </c:pt>
                <c:pt idx="14">
                  <c:v>3661</c:v>
                </c:pt>
              </c:numCache>
            </c:numRef>
          </c:val>
          <c:extLst>
            <c:ext xmlns:c16="http://schemas.microsoft.com/office/drawing/2014/chart" uri="{C3380CC4-5D6E-409C-BE32-E72D297353CC}">
              <c16:uniqueId val="{00000000-5859-4FE8-8C07-B5F5BBCF21F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859-4FE8-8C07-B5F5BBCF21F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859-4FE8-8C07-B5F5BBCF21F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c:v>
                </c:pt>
                <c:pt idx="3">
                  <c:v>2</c:v>
                </c:pt>
                <c:pt idx="6">
                  <c:v>3</c:v>
                </c:pt>
                <c:pt idx="9">
                  <c:v>26</c:v>
                </c:pt>
                <c:pt idx="12">
                  <c:v>54</c:v>
                </c:pt>
              </c:numCache>
            </c:numRef>
          </c:val>
          <c:extLst>
            <c:ext xmlns:c16="http://schemas.microsoft.com/office/drawing/2014/chart" uri="{C3380CC4-5D6E-409C-BE32-E72D297353CC}">
              <c16:uniqueId val="{00000003-5859-4FE8-8C07-B5F5BBCF21F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1037</c:v>
                </c:pt>
                <c:pt idx="3">
                  <c:v>1050</c:v>
                </c:pt>
                <c:pt idx="6">
                  <c:v>1049</c:v>
                </c:pt>
                <c:pt idx="9">
                  <c:v>1054</c:v>
                </c:pt>
                <c:pt idx="12">
                  <c:v>1038</c:v>
                </c:pt>
              </c:numCache>
            </c:numRef>
          </c:val>
          <c:extLst>
            <c:ext xmlns:c16="http://schemas.microsoft.com/office/drawing/2014/chart" uri="{C3380CC4-5D6E-409C-BE32-E72D297353CC}">
              <c16:uniqueId val="{00000004-5859-4FE8-8C07-B5F5BBCF21F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859-4FE8-8C07-B5F5BBCF21F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859-4FE8-8C07-B5F5BBCF21F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3182</c:v>
                </c:pt>
                <c:pt idx="3">
                  <c:v>3134</c:v>
                </c:pt>
                <c:pt idx="6">
                  <c:v>3080</c:v>
                </c:pt>
                <c:pt idx="9">
                  <c:v>3106</c:v>
                </c:pt>
                <c:pt idx="12">
                  <c:v>3056</c:v>
                </c:pt>
              </c:numCache>
            </c:numRef>
          </c:val>
          <c:extLst>
            <c:ext xmlns:c16="http://schemas.microsoft.com/office/drawing/2014/chart" uri="{C3380CC4-5D6E-409C-BE32-E72D297353CC}">
              <c16:uniqueId val="{00000007-5859-4FE8-8C07-B5F5BBCF21F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426</c:v>
                </c:pt>
                <c:pt idx="2">
                  <c:v>#N/A</c:v>
                </c:pt>
                <c:pt idx="3">
                  <c:v>#N/A</c:v>
                </c:pt>
                <c:pt idx="4">
                  <c:v>414</c:v>
                </c:pt>
                <c:pt idx="5">
                  <c:v>#N/A</c:v>
                </c:pt>
                <c:pt idx="6">
                  <c:v>#N/A</c:v>
                </c:pt>
                <c:pt idx="7">
                  <c:v>378</c:v>
                </c:pt>
                <c:pt idx="8">
                  <c:v>#N/A</c:v>
                </c:pt>
                <c:pt idx="9">
                  <c:v>#N/A</c:v>
                </c:pt>
                <c:pt idx="10">
                  <c:v>474</c:v>
                </c:pt>
                <c:pt idx="11">
                  <c:v>#N/A</c:v>
                </c:pt>
                <c:pt idx="12">
                  <c:v>#N/A</c:v>
                </c:pt>
                <c:pt idx="13">
                  <c:v>487</c:v>
                </c:pt>
                <c:pt idx="14">
                  <c:v>#N/A</c:v>
                </c:pt>
              </c:numCache>
            </c:numRef>
          </c:val>
          <c:smooth val="0"/>
          <c:extLst>
            <c:ext xmlns:c16="http://schemas.microsoft.com/office/drawing/2014/chart" uri="{C3380CC4-5D6E-409C-BE32-E72D297353CC}">
              <c16:uniqueId val="{00000008-5859-4FE8-8C07-B5F5BBCF21F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35071</c:v>
                </c:pt>
                <c:pt idx="5">
                  <c:v>34192</c:v>
                </c:pt>
                <c:pt idx="8">
                  <c:v>33531</c:v>
                </c:pt>
                <c:pt idx="11">
                  <c:v>32167</c:v>
                </c:pt>
                <c:pt idx="14">
                  <c:v>31540</c:v>
                </c:pt>
              </c:numCache>
            </c:numRef>
          </c:val>
          <c:extLst>
            <c:ext xmlns:c16="http://schemas.microsoft.com/office/drawing/2014/chart" uri="{C3380CC4-5D6E-409C-BE32-E72D297353CC}">
              <c16:uniqueId val="{00000000-701F-4C87-933A-B78FBB0D5DC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10802</c:v>
                </c:pt>
                <c:pt idx="5">
                  <c:v>10560</c:v>
                </c:pt>
                <c:pt idx="8">
                  <c:v>10334</c:v>
                </c:pt>
                <c:pt idx="11">
                  <c:v>10062</c:v>
                </c:pt>
                <c:pt idx="14">
                  <c:v>9584</c:v>
                </c:pt>
              </c:numCache>
            </c:numRef>
          </c:val>
          <c:extLst>
            <c:ext xmlns:c16="http://schemas.microsoft.com/office/drawing/2014/chart" uri="{C3380CC4-5D6E-409C-BE32-E72D297353CC}">
              <c16:uniqueId val="{00000001-701F-4C87-933A-B78FBB0D5DC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10379</c:v>
                </c:pt>
                <c:pt idx="5">
                  <c:v>11009</c:v>
                </c:pt>
                <c:pt idx="8">
                  <c:v>13437</c:v>
                </c:pt>
                <c:pt idx="11">
                  <c:v>15055</c:v>
                </c:pt>
                <c:pt idx="14">
                  <c:v>15610</c:v>
                </c:pt>
              </c:numCache>
            </c:numRef>
          </c:val>
          <c:extLst>
            <c:ext xmlns:c16="http://schemas.microsoft.com/office/drawing/2014/chart" uri="{C3380CC4-5D6E-409C-BE32-E72D297353CC}">
              <c16:uniqueId val="{00000002-701F-4C87-933A-B78FBB0D5DC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01F-4C87-933A-B78FBB0D5DC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01F-4C87-933A-B78FBB0D5DC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01F-4C87-933A-B78FBB0D5DC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4289</c:v>
                </c:pt>
                <c:pt idx="3">
                  <c:v>3968</c:v>
                </c:pt>
                <c:pt idx="6">
                  <c:v>3874</c:v>
                </c:pt>
                <c:pt idx="9">
                  <c:v>3892</c:v>
                </c:pt>
                <c:pt idx="12">
                  <c:v>3424</c:v>
                </c:pt>
              </c:numCache>
            </c:numRef>
          </c:val>
          <c:extLst>
            <c:ext xmlns:c16="http://schemas.microsoft.com/office/drawing/2014/chart" uri="{C3380CC4-5D6E-409C-BE32-E72D297353CC}">
              <c16:uniqueId val="{00000006-701F-4C87-933A-B78FBB0D5DC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20</c:v>
                </c:pt>
                <c:pt idx="3">
                  <c:v>309</c:v>
                </c:pt>
                <c:pt idx="6">
                  <c:v>516</c:v>
                </c:pt>
                <c:pt idx="9">
                  <c:v>503</c:v>
                </c:pt>
                <c:pt idx="12">
                  <c:v>494</c:v>
                </c:pt>
              </c:numCache>
            </c:numRef>
          </c:val>
          <c:extLst>
            <c:ext xmlns:c16="http://schemas.microsoft.com/office/drawing/2014/chart" uri="{C3380CC4-5D6E-409C-BE32-E72D297353CC}">
              <c16:uniqueId val="{00000007-701F-4C87-933A-B78FBB0D5DC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14855</c:v>
                </c:pt>
                <c:pt idx="3">
                  <c:v>14278</c:v>
                </c:pt>
                <c:pt idx="6">
                  <c:v>13380</c:v>
                </c:pt>
                <c:pt idx="9">
                  <c:v>12795</c:v>
                </c:pt>
                <c:pt idx="12">
                  <c:v>12120</c:v>
                </c:pt>
              </c:numCache>
            </c:numRef>
          </c:val>
          <c:extLst>
            <c:ext xmlns:c16="http://schemas.microsoft.com/office/drawing/2014/chart" uri="{C3380CC4-5D6E-409C-BE32-E72D297353CC}">
              <c16:uniqueId val="{00000008-701F-4C87-933A-B78FBB0D5DC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01F-4C87-933A-B78FBB0D5DC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30876</c:v>
                </c:pt>
                <c:pt idx="3">
                  <c:v>29760</c:v>
                </c:pt>
                <c:pt idx="6">
                  <c:v>29063</c:v>
                </c:pt>
                <c:pt idx="9">
                  <c:v>27504</c:v>
                </c:pt>
                <c:pt idx="12">
                  <c:v>26560</c:v>
                </c:pt>
              </c:numCache>
            </c:numRef>
          </c:val>
          <c:extLst>
            <c:ext xmlns:c16="http://schemas.microsoft.com/office/drawing/2014/chart" uri="{C3380CC4-5D6E-409C-BE32-E72D297353CC}">
              <c16:uniqueId val="{0000000A-701F-4C87-933A-B78FBB0D5DC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01F-4C87-933A-B78FBB0D5DC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2495</c:v>
                </c:pt>
                <c:pt idx="1">
                  <c:v>2520</c:v>
                </c:pt>
                <c:pt idx="2">
                  <c:v>2680</c:v>
                </c:pt>
              </c:numCache>
            </c:numRef>
          </c:val>
          <c:extLst>
            <c:ext xmlns:c16="http://schemas.microsoft.com/office/drawing/2014/chart" uri="{C3380CC4-5D6E-409C-BE32-E72D297353CC}">
              <c16:uniqueId val="{00000000-5D67-4854-B51E-3ECC619A786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2153</c:v>
                </c:pt>
                <c:pt idx="1">
                  <c:v>3294</c:v>
                </c:pt>
                <c:pt idx="2">
                  <c:v>3467</c:v>
                </c:pt>
              </c:numCache>
            </c:numRef>
          </c:val>
          <c:extLst>
            <c:ext xmlns:c16="http://schemas.microsoft.com/office/drawing/2014/chart" uri="{C3380CC4-5D6E-409C-BE32-E72D297353CC}">
              <c16:uniqueId val="{00000001-5D67-4854-B51E-3ECC619A786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6569</c:v>
                </c:pt>
                <c:pt idx="1">
                  <c:v>6988</c:v>
                </c:pt>
                <c:pt idx="2">
                  <c:v>7380</c:v>
                </c:pt>
              </c:numCache>
            </c:numRef>
          </c:val>
          <c:extLst>
            <c:ext xmlns:c16="http://schemas.microsoft.com/office/drawing/2014/chart" uri="{C3380CC4-5D6E-409C-BE32-E72D297353CC}">
              <c16:uniqueId val="{00000002-5D67-4854-B51E-3ECC619A786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大阪府河内長野市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99,226
98,271
109.63
41,471,284
41,152,747
243,216
22,441,704
26,560,216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本市の財政力指数は、令和５年度は</a:t>
          </a:r>
          <a:r>
            <a:rPr kumimoji="1" lang="en-US" altLang="ja-JP" sz="1300">
              <a:latin typeface="ＭＳ Ｐゴシック" panose="020B0600070205080204" pitchFamily="50" charset="-128"/>
              <a:ea typeface="ＭＳ Ｐゴシック" panose="020B0600070205080204" pitchFamily="50" charset="-128"/>
            </a:rPr>
            <a:t>0.57</a:t>
          </a:r>
          <a:r>
            <a:rPr kumimoji="1" lang="ja-JP" altLang="en-US" sz="1300">
              <a:latin typeface="ＭＳ Ｐゴシック" panose="020B0600070205080204" pitchFamily="50" charset="-128"/>
              <a:ea typeface="ＭＳ Ｐゴシック" panose="020B0600070205080204" pitchFamily="50" charset="-128"/>
            </a:rPr>
            <a:t>となり、令和４年度から</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ポイント悪化した。これは、３ヶ年平均の数値であり、単年度の比較では令和４年度の</a:t>
          </a:r>
          <a:r>
            <a:rPr kumimoji="1" lang="en-US" altLang="ja-JP" sz="1300">
              <a:latin typeface="ＭＳ Ｐゴシック" panose="020B0600070205080204" pitchFamily="50" charset="-128"/>
              <a:ea typeface="ＭＳ Ｐゴシック" panose="020B0600070205080204" pitchFamily="50" charset="-128"/>
            </a:rPr>
            <a:t>0.57</a:t>
          </a:r>
          <a:r>
            <a:rPr kumimoji="1" lang="ja-JP" altLang="en-US" sz="1300">
              <a:latin typeface="ＭＳ Ｐゴシック" panose="020B0600070205080204" pitchFamily="50" charset="-128"/>
              <a:ea typeface="ＭＳ Ｐゴシック" panose="020B0600070205080204" pitchFamily="50" charset="-128"/>
            </a:rPr>
            <a:t>に対して令和５年度も</a:t>
          </a:r>
          <a:r>
            <a:rPr kumimoji="1" lang="en-US" altLang="ja-JP" sz="1300">
              <a:latin typeface="ＭＳ Ｐゴシック" panose="020B0600070205080204" pitchFamily="50" charset="-128"/>
              <a:ea typeface="ＭＳ Ｐゴシック" panose="020B0600070205080204" pitchFamily="50" charset="-128"/>
            </a:rPr>
            <a:t>0.57</a:t>
          </a:r>
          <a:r>
            <a:rPr kumimoji="1" lang="ja-JP" altLang="en-US" sz="1300">
              <a:latin typeface="ＭＳ Ｐゴシック" panose="020B0600070205080204" pitchFamily="50" charset="-128"/>
              <a:ea typeface="ＭＳ Ｐゴシック" panose="020B0600070205080204" pitchFamily="50" charset="-128"/>
            </a:rPr>
            <a:t>と横ばいとなったが、近年低下傾向にある。他市に比べ法人関係の税収が少ないこともあり、依然として類似団体内平均値を下回っている。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今後も歳入に見合った歳出で予算編成を行うよう、事業の見直しを実施するとともに、税収の徴収率向上対策を中心とする歳入確保に努める。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146957</xdr:rowOff>
    </xdr:from>
    <xdr:to>
      <xdr:col>23</xdr:col>
      <xdr:colOff>133350</xdr:colOff>
      <xdr:row>44</xdr:row>
      <xdr:rowOff>9978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1930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25599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112485</xdr:rowOff>
    </xdr:from>
    <xdr:to>
      <xdr:col>19</xdr:col>
      <xdr:colOff>133350</xdr:colOff>
      <xdr:row>43</xdr:row>
      <xdr:rowOff>146957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48483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103612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61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78015</xdr:rowOff>
    </xdr:from>
    <xdr:to>
      <xdr:col>15</xdr:col>
      <xdr:colOff>82550</xdr:colOff>
      <xdr:row>43</xdr:row>
      <xdr:rowOff>112485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45036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69142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78015</xdr:rowOff>
    </xdr:from>
    <xdr:to>
      <xdr:col>11</xdr:col>
      <xdr:colOff>31750</xdr:colOff>
      <xdr:row>43</xdr:row>
      <xdr:rowOff>78015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130628</xdr:rowOff>
    </xdr:from>
    <xdr:to>
      <xdr:col>23</xdr:col>
      <xdr:colOff>184150</xdr:colOff>
      <xdr:row>44</xdr:row>
      <xdr:rowOff>60778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102705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7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96157</xdr:rowOff>
    </xdr:from>
    <xdr:to>
      <xdr:col>19</xdr:col>
      <xdr:colOff>184150</xdr:colOff>
      <xdr:row>44</xdr:row>
      <xdr:rowOff>26307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61685</xdr:rowOff>
    </xdr:from>
    <xdr:to>
      <xdr:col>15</xdr:col>
      <xdr:colOff>133350</xdr:colOff>
      <xdr:row>43</xdr:row>
      <xdr:rowOff>163285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148062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27215</xdr:rowOff>
    </xdr:from>
    <xdr:to>
      <xdr:col>11</xdr:col>
      <xdr:colOff>82550</xdr:colOff>
      <xdr:row>43</xdr:row>
      <xdr:rowOff>128815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113592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113592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件費と物件費は、過去から業務委託を推進してきたことで、一般の職員数は少ないものの、会計年度任用職員に係る費用が大きくなっており、人件費、物件費ともに比率が高くなっている。また繰出金は、高齢化に伴う後期高齢者医療や介護保険に係る繰出金が増加し、比率が高く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５年度では、歳入面で、市税や地方交付税が増加したものの、歳出面では、障がい者介護・訓練等給付費の増などにより扶助費が、後期高齢者医療や介護保険に係る繰出金の増などにより繰出金が増加したことから、経常収支比率は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ポイント悪化し、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95.3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％となった。今後も引き続き、財政構造の弾力化に努める。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102362</xdr:rowOff>
    </xdr:from>
    <xdr:to>
      <xdr:col>23</xdr:col>
      <xdr:colOff>133350</xdr:colOff>
      <xdr:row>63</xdr:row>
      <xdr:rowOff>8128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732262"/>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44450</xdr:rowOff>
    </xdr:from>
    <xdr:to>
      <xdr:col>19</xdr:col>
      <xdr:colOff>133350</xdr:colOff>
      <xdr:row>62</xdr:row>
      <xdr:rowOff>102362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67435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115079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02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44450</xdr:rowOff>
    </xdr:from>
    <xdr:to>
      <xdr:col>15</xdr:col>
      <xdr:colOff>82550</xdr:colOff>
      <xdr:row>63</xdr:row>
      <xdr:rowOff>167386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674350"/>
          <a:ext cx="8890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136923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167386</xdr:rowOff>
    </xdr:from>
    <xdr:to>
      <xdr:col>11</xdr:col>
      <xdr:colOff>31750</xdr:colOff>
      <xdr:row>64</xdr:row>
      <xdr:rowOff>24892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96873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61214</xdr:rowOff>
    </xdr:from>
    <xdr:to>
      <xdr:col>11</xdr:col>
      <xdr:colOff>82550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1541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20845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100855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73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51562</xdr:rowOff>
    </xdr:from>
    <xdr:to>
      <xdr:col>19</xdr:col>
      <xdr:colOff>184150</xdr:colOff>
      <xdr:row>62</xdr:row>
      <xdr:rowOff>153162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165100</xdr:rowOff>
    </xdr:from>
    <xdr:to>
      <xdr:col>15</xdr:col>
      <xdr:colOff>133350</xdr:colOff>
      <xdr:row>62</xdr:row>
      <xdr:rowOff>95250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80027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116586</xdr:rowOff>
    </xdr:from>
    <xdr:to>
      <xdr:col>11</xdr:col>
      <xdr:colOff>82550</xdr:colOff>
      <xdr:row>64</xdr:row>
      <xdr:rowOff>46736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31513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145542</xdr:rowOff>
    </xdr:from>
    <xdr:to>
      <xdr:col>7</xdr:col>
      <xdr:colOff>31750</xdr:colOff>
      <xdr:row>64</xdr:row>
      <xdr:rowOff>75692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60469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[116,497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令和５年度については、人件費が給与改定の影響により増加した一方で、物件費は新型コロナウイルス対策事業に係る費用等が減少したことから、人口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人あたりの人件費・物件費等の決算額は令和４年度から</a:t>
          </a:r>
          <a:r>
            <a:rPr kumimoji="1" lang="en-US" altLang="ja-JP" sz="1200">
              <a:latin typeface="ＭＳ Ｐゴシック" panose="020B0600070205080204" pitchFamily="50" charset="-128"/>
              <a:ea typeface="ＭＳ Ｐゴシック" panose="020B0600070205080204" pitchFamily="50" charset="-128"/>
            </a:rPr>
            <a:t>3,383</a:t>
          </a:r>
          <a:r>
            <a:rPr kumimoji="1" lang="ja-JP" altLang="en-US" sz="1200">
              <a:latin typeface="ＭＳ Ｐゴシック" panose="020B0600070205080204" pitchFamily="50" charset="-128"/>
              <a:ea typeface="ＭＳ Ｐゴシック" panose="020B0600070205080204" pitchFamily="50" charset="-128"/>
            </a:rPr>
            <a:t>円減少した。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過去からごみ収集業務や窓口業務に関して、積極的に民間へアウトソーシングを進めることにより人件費を抑制している。また、平成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の予算編成から包括予算制度を導入し、人件費を含めたトータルコストの見直しを行っている。そのため、類似団体内平均値と比較して低くなっている。今後も、事務事業の見直しを行い経費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57528"/>
          <a:ext cx="0" cy="144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96974</xdr:rowOff>
    </xdr:from>
    <xdr:to>
      <xdr:col>23</xdr:col>
      <xdr:colOff>133350</xdr:colOff>
      <xdr:row>82</xdr:row>
      <xdr:rowOff>142325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155874"/>
          <a:ext cx="838200" cy="4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32307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62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66061</xdr:rowOff>
    </xdr:from>
    <xdr:to>
      <xdr:col>19</xdr:col>
      <xdr:colOff>133350</xdr:colOff>
      <xdr:row>82</xdr:row>
      <xdr:rowOff>142325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24961"/>
          <a:ext cx="889000" cy="7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168887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9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144436</xdr:rowOff>
    </xdr:from>
    <xdr:to>
      <xdr:col>15</xdr:col>
      <xdr:colOff>82550</xdr:colOff>
      <xdr:row>82</xdr:row>
      <xdr:rowOff>66061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31886"/>
          <a:ext cx="889000" cy="9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106684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3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53453</xdr:rowOff>
    </xdr:from>
    <xdr:to>
      <xdr:col>11</xdr:col>
      <xdr:colOff>31750</xdr:colOff>
      <xdr:row>81</xdr:row>
      <xdr:rowOff>144436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40903"/>
          <a:ext cx="889000" cy="9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89984</xdr:rowOff>
    </xdr:from>
    <xdr:to>
      <xdr:col>11</xdr:col>
      <xdr:colOff>82550</xdr:colOff>
      <xdr:row>83</xdr:row>
      <xdr:rowOff>20134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4911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3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4014</xdr:rowOff>
    </xdr:from>
    <xdr:to>
      <xdr:col>7</xdr:col>
      <xdr:colOff>31750</xdr:colOff>
      <xdr:row>82</xdr:row>
      <xdr:rowOff>105614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90391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46174</xdr:rowOff>
    </xdr:from>
    <xdr:to>
      <xdr:col>23</xdr:col>
      <xdr:colOff>184150</xdr:colOff>
      <xdr:row>82</xdr:row>
      <xdr:rowOff>147774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0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62701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50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91525</xdr:rowOff>
    </xdr:from>
    <xdr:to>
      <xdr:col>19</xdr:col>
      <xdr:colOff>184150</xdr:colOff>
      <xdr:row>83</xdr:row>
      <xdr:rowOff>21675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31852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19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15261</xdr:rowOff>
    </xdr:from>
    <xdr:to>
      <xdr:col>15</xdr:col>
      <xdr:colOff>133350</xdr:colOff>
      <xdr:row>82</xdr:row>
      <xdr:rowOff>116861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7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127038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43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93636</xdr:rowOff>
    </xdr:from>
    <xdr:to>
      <xdr:col>11</xdr:col>
      <xdr:colOff>82550</xdr:colOff>
      <xdr:row>82</xdr:row>
      <xdr:rowOff>23786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8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33963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4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2653</xdr:rowOff>
    </xdr:from>
    <xdr:to>
      <xdr:col>7</xdr:col>
      <xdr:colOff>31750</xdr:colOff>
      <xdr:row>81</xdr:row>
      <xdr:rowOff>104253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9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114430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58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本市は平成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年度まで、平均</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％の職員等の給料の減額を行ってきたため、給与水準は類似団体内平均値を大きく下回っていた。平成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年４月１日より、職員の意識やモチベーションの向上のため、給料の減額を終了したことで、ラスパイレス指数は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99.5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となり、それ以降、類似団体内平均値と近い数値で推移していた。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しかし近年、氷河期世代の採用を推進したことにより、令和５年４月１日時点のラスパイレス指数は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95.5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となり、類似団体内平均値を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ポイント下回る水準となっている。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今後は民間や国・他市の状況を考慮しながら、給与や各種手当について適正な給与水準の維持に努める。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114300</xdr:rowOff>
    </xdr:from>
    <xdr:to>
      <xdr:col>81</xdr:col>
      <xdr:colOff>44450</xdr:colOff>
      <xdr:row>82</xdr:row>
      <xdr:rowOff>97971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001750"/>
          <a:ext cx="8382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72770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474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97971</xdr:rowOff>
    </xdr:from>
    <xdr:to>
      <xdr:col>77</xdr:col>
      <xdr:colOff>44450</xdr:colOff>
      <xdr:row>83</xdr:row>
      <xdr:rowOff>116114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156871"/>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50091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623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116114</xdr:rowOff>
    </xdr:from>
    <xdr:to>
      <xdr:col>72</xdr:col>
      <xdr:colOff>203200</xdr:colOff>
      <xdr:row>85</xdr:row>
      <xdr:rowOff>66221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346464"/>
          <a:ext cx="8890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48986</xdr:rowOff>
    </xdr:from>
    <xdr:to>
      <xdr:col>68</xdr:col>
      <xdr:colOff>152400</xdr:colOff>
      <xdr:row>85</xdr:row>
      <xdr:rowOff>66221</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6222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153506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63500</xdr:rowOff>
    </xdr:from>
    <xdr:to>
      <xdr:col>81</xdr:col>
      <xdr:colOff>95250</xdr:colOff>
      <xdr:row>81</xdr:row>
      <xdr:rowOff>165100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156227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47171</xdr:rowOff>
    </xdr:from>
    <xdr:to>
      <xdr:col>77</xdr:col>
      <xdr:colOff>95250</xdr:colOff>
      <xdr:row>82</xdr:row>
      <xdr:rowOff>148771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158948</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3874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65314</xdr:rowOff>
    </xdr:from>
    <xdr:to>
      <xdr:col>73</xdr:col>
      <xdr:colOff>44450</xdr:colOff>
      <xdr:row>83</xdr:row>
      <xdr:rowOff>166914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5641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109963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民間活力を活用して、少ない職員数で行政サービスの提供を行ってきた結果、類似団体内平均値を下回っている。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今後も厳しい財政状況に柔軟に対応していくため、職員数の見直しなど様々な方策により、職員数の抑制に努める。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48471</xdr:rowOff>
    </xdr:from>
    <xdr:to>
      <xdr:col>81</xdr:col>
      <xdr:colOff>44450</xdr:colOff>
      <xdr:row>62</xdr:row>
      <xdr:rowOff>104775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678371"/>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130615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760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6244</xdr:rowOff>
    </xdr:from>
    <xdr:to>
      <xdr:col>77</xdr:col>
      <xdr:colOff>44450</xdr:colOff>
      <xdr:row>62</xdr:row>
      <xdr:rowOff>48471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636144"/>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61400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163619</xdr:rowOff>
    </xdr:from>
    <xdr:to>
      <xdr:col>72</xdr:col>
      <xdr:colOff>203200</xdr:colOff>
      <xdr:row>62</xdr:row>
      <xdr:rowOff>6244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22069"/>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49335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149543</xdr:rowOff>
    </xdr:from>
    <xdr:to>
      <xdr:col>68</xdr:col>
      <xdr:colOff>152400</xdr:colOff>
      <xdr:row>61</xdr:row>
      <xdr:rowOff>163619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607993"/>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41292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124354</xdr:rowOff>
    </xdr:from>
    <xdr:to>
      <xdr:col>64</xdr:col>
      <xdr:colOff>152400</xdr:colOff>
      <xdr:row>63</xdr:row>
      <xdr:rowOff>54504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39281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53975</xdr:rowOff>
    </xdr:from>
    <xdr:to>
      <xdr:col>81</xdr:col>
      <xdr:colOff>95250</xdr:colOff>
      <xdr:row>62</xdr:row>
      <xdr:rowOff>155575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70502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169121</xdr:rowOff>
    </xdr:from>
    <xdr:to>
      <xdr:col>77</xdr:col>
      <xdr:colOff>95250</xdr:colOff>
      <xdr:row>62</xdr:row>
      <xdr:rowOff>99271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109448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396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126894</xdr:rowOff>
    </xdr:from>
    <xdr:to>
      <xdr:col>73</xdr:col>
      <xdr:colOff>44450</xdr:colOff>
      <xdr:row>62</xdr:row>
      <xdr:rowOff>57044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8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67221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35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112819</xdr:rowOff>
    </xdr:from>
    <xdr:to>
      <xdr:col>68</xdr:col>
      <xdr:colOff>203200</xdr:colOff>
      <xdr:row>62</xdr:row>
      <xdr:rowOff>42969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53146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98743</xdr:rowOff>
    </xdr:from>
    <xdr:to>
      <xdr:col>64</xdr:col>
      <xdr:colOff>152400</xdr:colOff>
      <xdr:row>62</xdr:row>
      <xdr:rowOff>28893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39070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32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建設事業の見直しなどにより、地方債残高の圧縮を行ってきたことから、類似団体内平均値を下回っている。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３ヶ年平均の数値では、令和５年度は</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％となり令和４年度から横ばいとなったが、単年度の比較では令和４年度と令和５年度は共に</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％であり、令和３年度の</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％と比較すると、</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ポイント悪化している。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要因として、標準税収入額等や普通交付税は増加したものの、臨時財政対策債発行可能額の大幅な減少などが挙げられる。今後も継続して建設事業の見直しを行っていく。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1172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34169</xdr:rowOff>
    </xdr:from>
    <xdr:to>
      <xdr:col>81</xdr:col>
      <xdr:colOff>44450</xdr:colOff>
      <xdr:row>39</xdr:row>
      <xdr:rowOff>34169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7207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22678</xdr:rowOff>
    </xdr:from>
    <xdr:to>
      <xdr:col>77</xdr:col>
      <xdr:colOff>44450</xdr:colOff>
      <xdr:row>39</xdr:row>
      <xdr:rowOff>34169</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7092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2618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32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22678</xdr:rowOff>
    </xdr:from>
    <xdr:to>
      <xdr:col>72</xdr:col>
      <xdr:colOff>203200</xdr:colOff>
      <xdr:row>39</xdr:row>
      <xdr:rowOff>45659</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7092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45659</xdr:rowOff>
    </xdr:from>
    <xdr:to>
      <xdr:col>68</xdr:col>
      <xdr:colOff>152400</xdr:colOff>
      <xdr:row>39</xdr:row>
      <xdr:rowOff>45659</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7322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128105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154819</xdr:rowOff>
    </xdr:from>
    <xdr:to>
      <xdr:col>81</xdr:col>
      <xdr:colOff>95250</xdr:colOff>
      <xdr:row>39</xdr:row>
      <xdr:rowOff>84969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171346</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51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154819</xdr:rowOff>
    </xdr:from>
    <xdr:to>
      <xdr:col>77</xdr:col>
      <xdr:colOff>95250</xdr:colOff>
      <xdr:row>39</xdr:row>
      <xdr:rowOff>84969</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95146</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3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143328</xdr:rowOff>
    </xdr:from>
    <xdr:to>
      <xdr:col>73</xdr:col>
      <xdr:colOff>44450</xdr:colOff>
      <xdr:row>39</xdr:row>
      <xdr:rowOff>73478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83655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166309</xdr:rowOff>
    </xdr:from>
    <xdr:to>
      <xdr:col>68</xdr:col>
      <xdr:colOff>203200</xdr:colOff>
      <xdr:row>39</xdr:row>
      <xdr:rowOff>96459</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106636</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166309</xdr:rowOff>
    </xdr:from>
    <xdr:to>
      <xdr:col>64</xdr:col>
      <xdr:colOff>152400</xdr:colOff>
      <xdr:row>39</xdr:row>
      <xdr:rowOff>96459</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106636</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建設事業による地方債の発行や基金の取崩しがあったものの、令和４年度に引き続き、将来負担比率は算出されていない。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の建設事業については、事業年度の延伸や規模の縮小を行い、さらに事業の優先度を明確にするなど、事業費の平準化を図ることで地方債の発行を抑制していく。また、普通交付税の算入のある地方債を活用することで、将来世代への負担を軽減できよう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100784</xdr:rowOff>
    </xdr:from>
    <xdr:to>
      <xdr:col>68</xdr:col>
      <xdr:colOff>203200</xdr:colOff>
      <xdr:row>14</xdr:row>
      <xdr:rowOff>30934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41111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126637</xdr:rowOff>
    </xdr:from>
    <xdr:to>
      <xdr:col>64</xdr:col>
      <xdr:colOff>152400</xdr:colOff>
      <xdr:row>14</xdr:row>
      <xdr:rowOff>56787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66964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大阪府河内長野市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99,226
98,271
109.63
41,471,284
41,152,747
243,216
22,441,704
26,560,216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かかる経常収支比率は、包括予算制度の導入や、窓口アウトソーシングの推進により減少傾向となっており、令和５年度決算では、給与改定の影響など歳出の増加要因はあったものの、経常収支比率は令和４年度から横ばい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令和５年度決算では類似団体平均値を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ポイント下回ったが、引き続き、新規採用の抑制など行政改革への取組を推進することにより、人件費の削減に努める。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797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8128</xdr:rowOff>
    </xdr:from>
    <xdr:to>
      <xdr:col>24</xdr:col>
      <xdr:colOff>25400</xdr:colOff>
      <xdr:row>38</xdr:row>
      <xdr:rowOff>8128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232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109999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53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170434</xdr:rowOff>
    </xdr:from>
    <xdr:to>
      <xdr:col>19</xdr:col>
      <xdr:colOff>187325</xdr:colOff>
      <xdr:row>38</xdr:row>
      <xdr:rowOff>8128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140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61993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170434</xdr:rowOff>
    </xdr:from>
    <xdr:to>
      <xdr:col>15</xdr:col>
      <xdr:colOff>98425</xdr:colOff>
      <xdr:row>39</xdr:row>
      <xdr:rowOff>1270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1408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50817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136144</xdr:rowOff>
    </xdr:from>
    <xdr:to>
      <xdr:col>11</xdr:col>
      <xdr:colOff>9525</xdr:colOff>
      <xdr:row>39</xdr:row>
      <xdr:rowOff>1270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6512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94488</xdr:rowOff>
    </xdr:from>
    <xdr:to>
      <xdr:col>11</xdr:col>
      <xdr:colOff>60325</xdr:colOff>
      <xdr:row>39</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34815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7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147066</xdr:rowOff>
    </xdr:from>
    <xdr:to>
      <xdr:col>6</xdr:col>
      <xdr:colOff>171450</xdr:colOff>
      <xdr:row>38</xdr:row>
      <xdr:rowOff>77215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87393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128778</xdr:rowOff>
    </xdr:from>
    <xdr:to>
      <xdr:col>24</xdr:col>
      <xdr:colOff>76200</xdr:colOff>
      <xdr:row>38</xdr:row>
      <xdr:rowOff>58928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145305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1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128778</xdr:rowOff>
    </xdr:from>
    <xdr:to>
      <xdr:col>20</xdr:col>
      <xdr:colOff>38100</xdr:colOff>
      <xdr:row>38</xdr:row>
      <xdr:rowOff>58928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69105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241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119634</xdr:rowOff>
    </xdr:from>
    <xdr:to>
      <xdr:col>15</xdr:col>
      <xdr:colOff>149225</xdr:colOff>
      <xdr:row>38</xdr:row>
      <xdr:rowOff>49785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34561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121920</xdr:rowOff>
    </xdr:from>
    <xdr:to>
      <xdr:col>11</xdr:col>
      <xdr:colOff>60325</xdr:colOff>
      <xdr:row>39</xdr:row>
      <xdr:rowOff>52070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36847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85344</xdr:rowOff>
    </xdr:from>
    <xdr:to>
      <xdr:col>6</xdr:col>
      <xdr:colOff>171450</xdr:colOff>
      <xdr:row>39</xdr:row>
      <xdr:rowOff>15494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271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過去から、積極的に民間へ業務委託を行っているため、物件費にかかる経常収支比率は類似団体内平均値よりも高い水準で推移してきたが、令和５年度は類似団体内平均値と同率となった。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今後も事務関係経費について見直しを行っていき、物件費の抑制に努める。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44271"/>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17</xdr:row>
      <xdr:rowOff>167821</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060700"/>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111777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5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91621</xdr:rowOff>
    </xdr:from>
    <xdr:to>
      <xdr:col>78</xdr:col>
      <xdr:colOff>69850</xdr:colOff>
      <xdr:row>17</xdr:row>
      <xdr:rowOff>167821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062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2920</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91621</xdr:rowOff>
    </xdr:from>
    <xdr:to>
      <xdr:col>73</xdr:col>
      <xdr:colOff>180975</xdr:colOff>
      <xdr:row>18</xdr:row>
      <xdr:rowOff>94343</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006271"/>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94343</xdr:rowOff>
    </xdr:from>
    <xdr:to>
      <xdr:col>69</xdr:col>
      <xdr:colOff>92075</xdr:colOff>
      <xdr:row>18</xdr:row>
      <xdr:rowOff>116114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1804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57348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67327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117021</xdr:rowOff>
    </xdr:from>
    <xdr:to>
      <xdr:col>78</xdr:col>
      <xdr:colOff>120650</xdr:colOff>
      <xdr:row>18</xdr:row>
      <xdr:rowOff>47171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31948</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40821</xdr:rowOff>
    </xdr:from>
    <xdr:to>
      <xdr:col>74</xdr:col>
      <xdr:colOff>31750</xdr:colOff>
      <xdr:row>17</xdr:row>
      <xdr:rowOff>142421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127198</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43543</xdr:rowOff>
    </xdr:from>
    <xdr:to>
      <xdr:col>69</xdr:col>
      <xdr:colOff>142875</xdr:colOff>
      <xdr:row>18</xdr:row>
      <xdr:rowOff>145143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129920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65314</xdr:rowOff>
    </xdr:from>
    <xdr:to>
      <xdr:col>65</xdr:col>
      <xdr:colOff>53975</xdr:colOff>
      <xdr:row>18</xdr:row>
      <xdr:rowOff>166914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151691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3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扶助費にかかる経常収支比率は、類似団体内平均値を下回っているものの、令和５年度では、障がい者介護・訓練等給付事業費の増加などにより、令和４年度から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高齢化率の高い本市においては、今後も障がい者介護・訓練等給付事業費の増加が見込まれる。審査等の適正化や、市単独扶助費について積極的に見直しを行うことで、扶助費の抑制に努める。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66040</xdr:rowOff>
    </xdr:from>
    <xdr:to>
      <xdr:col>24</xdr:col>
      <xdr:colOff>25400</xdr:colOff>
      <xdr:row>56</xdr:row>
      <xdr:rowOff>134620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672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66040</xdr:rowOff>
    </xdr:from>
    <xdr:to>
      <xdr:col>19</xdr:col>
      <xdr:colOff>187325</xdr:colOff>
      <xdr:row>56</xdr:row>
      <xdr:rowOff>104140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667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44467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104140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690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57</xdr:row>
      <xdr:rowOff>16510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901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91440</xdr:rowOff>
    </xdr:from>
    <xdr:to>
      <xdr:col>11</xdr:col>
      <xdr:colOff>60325</xdr:colOff>
      <xdr:row>57</xdr:row>
      <xdr:rowOff>21590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6367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83820</xdr:rowOff>
    </xdr:from>
    <xdr:to>
      <xdr:col>24</xdr:col>
      <xdr:colOff>76200</xdr:colOff>
      <xdr:row>57</xdr:row>
      <xdr:rowOff>13970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100347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xdr:rowOff>
    </xdr:from>
    <xdr:to>
      <xdr:col>20</xdr:col>
      <xdr:colOff>38100</xdr:colOff>
      <xdr:row>56</xdr:row>
      <xdr:rowOff>116840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127017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53340</xdr:rowOff>
    </xdr:from>
    <xdr:to>
      <xdr:col>15</xdr:col>
      <xdr:colOff>149225</xdr:colOff>
      <xdr:row>56</xdr:row>
      <xdr:rowOff>154940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165117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137160</xdr:rowOff>
    </xdr:from>
    <xdr:to>
      <xdr:col>6</xdr:col>
      <xdr:colOff>171450</xdr:colOff>
      <xdr:row>57</xdr:row>
      <xdr:rowOff>67310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77487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類似団体内平均値と比較すると</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上回っており、要因として、高齢者人口が類似団体と比べ大きく、後期高齢者医療や介護保険にかかる繰出金が多いことなどが挙げられる。令和５年度は、歳出において上記繰出金が増加したこと等より、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今後は、病気の予防や健康増進を推進することで、給付費等の抑制を図る。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42635</xdr:rowOff>
    </xdr:from>
    <xdr:to>
      <xdr:col>82</xdr:col>
      <xdr:colOff>107950</xdr:colOff>
      <xdr:row>59</xdr:row>
      <xdr:rowOff>129722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158185"/>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46462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7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20865</xdr:rowOff>
    </xdr:from>
    <xdr:to>
      <xdr:col>78</xdr:col>
      <xdr:colOff>69850</xdr:colOff>
      <xdr:row>59</xdr:row>
      <xdr:rowOff>42635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1364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20865</xdr:rowOff>
    </xdr:from>
    <xdr:to>
      <xdr:col>73</xdr:col>
      <xdr:colOff>180975</xdr:colOff>
      <xdr:row>59</xdr:row>
      <xdr:rowOff>118835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1364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21970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75293</xdr:rowOff>
    </xdr:from>
    <xdr:to>
      <xdr:col>69</xdr:col>
      <xdr:colOff>92075</xdr:colOff>
      <xdr:row>59</xdr:row>
      <xdr:rowOff>118835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1908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78922</xdr:rowOff>
    </xdr:from>
    <xdr:to>
      <xdr:col>82</xdr:col>
      <xdr:colOff>158750</xdr:colOff>
      <xdr:row>60</xdr:row>
      <xdr:rowOff>9072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50999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16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163285</xdr:rowOff>
    </xdr:from>
    <xdr:to>
      <xdr:col>78</xdr:col>
      <xdr:colOff>120650</xdr:colOff>
      <xdr:row>59</xdr:row>
      <xdr:rowOff>93435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78212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93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141515</xdr:rowOff>
    </xdr:from>
    <xdr:to>
      <xdr:col>74</xdr:col>
      <xdr:colOff>31750</xdr:colOff>
      <xdr:row>59</xdr:row>
      <xdr:rowOff>71665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56442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68035</xdr:rowOff>
    </xdr:from>
    <xdr:to>
      <xdr:col>69</xdr:col>
      <xdr:colOff>142875</xdr:colOff>
      <xdr:row>59</xdr:row>
      <xdr:rowOff>169635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154412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24493</xdr:rowOff>
    </xdr:from>
    <xdr:to>
      <xdr:col>65</xdr:col>
      <xdr:colOff>53975</xdr:colOff>
      <xdr:row>59</xdr:row>
      <xdr:rowOff>126093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110870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補助費等にかかる経常収支比率は、令和５年度については、南河内環境事業組合への負担金の増加等により、令和４年度から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ポイント悪化している。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類似団体内平均値は下回っているが、各種団体へ継続的に交付している補助金などについて、団体の活動内容などを精査し、本市の補助制度が効果的なものになるように見直しを進めていく。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165862</xdr:rowOff>
    </xdr:from>
    <xdr:to>
      <xdr:col>82</xdr:col>
      <xdr:colOff>107950</xdr:colOff>
      <xdr:row>36</xdr:row>
      <xdr:rowOff>40132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16661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160291</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147574</xdr:rowOff>
    </xdr:from>
    <xdr:to>
      <xdr:col>78</xdr:col>
      <xdr:colOff>69850</xdr:colOff>
      <xdr:row>35</xdr:row>
      <xdr:rowOff>165862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1483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84853</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257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147574</xdr:rowOff>
    </xdr:from>
    <xdr:to>
      <xdr:col>73</xdr:col>
      <xdr:colOff>180975</xdr:colOff>
      <xdr:row>36</xdr:row>
      <xdr:rowOff>30988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1483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xdr:rowOff>
    </xdr:from>
    <xdr:to>
      <xdr:col>69</xdr:col>
      <xdr:colOff>92075</xdr:colOff>
      <xdr:row>36</xdr:row>
      <xdr:rowOff>30988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1757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112285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5859</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115062</xdr:rowOff>
    </xdr:from>
    <xdr:to>
      <xdr:col>78</xdr:col>
      <xdr:colOff>120650</xdr:colOff>
      <xdr:row>36</xdr:row>
      <xdr:rowOff>45212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55389</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96774</xdr:rowOff>
    </xdr:from>
    <xdr:to>
      <xdr:col>74</xdr:col>
      <xdr:colOff>31750</xdr:colOff>
      <xdr:row>36</xdr:row>
      <xdr:rowOff>26924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37101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151638</xdr:rowOff>
    </xdr:from>
    <xdr:to>
      <xdr:col>69</xdr:col>
      <xdr:colOff>142875</xdr:colOff>
      <xdr:row>36</xdr:row>
      <xdr:rowOff>81788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公債費にかかる経常収支比率は類似団体内平均値より高く推移してきたため、平成</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年度、平成</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年度及び平成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年度において借換債を抑制したうえで市債の償還を行った。その結果、平成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年度からは、数値が低くなっていた。</a:t>
          </a:r>
        </a:p>
        <a:p>
          <a:r>
            <a:rPr kumimoji="1" lang="ja-JP" altLang="en-US" sz="1100">
              <a:latin typeface="ＭＳ Ｐゴシック" panose="020B0600070205080204" pitchFamily="50" charset="-128"/>
              <a:ea typeface="ＭＳ Ｐゴシック" panose="020B0600070205080204" pitchFamily="50" charset="-128"/>
            </a:rPr>
            <a:t>　近年は施設の整備事業が集中したことにより類似団体内平均値を上回っていたが、令和３年度以降は類似団体内平均値を下回っている。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建設事業の事業年度の延伸や規模の縮小を行い、可能な限り地方債を圧縮することで、財政構造の弾力化に努める。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111761</xdr:rowOff>
    </xdr:from>
    <xdr:to>
      <xdr:col>24</xdr:col>
      <xdr:colOff>25400</xdr:colOff>
      <xdr:row>76</xdr:row>
      <xdr:rowOff>142239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1419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76</xdr:row>
      <xdr:rowOff>142239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1343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77</xdr:row>
      <xdr:rowOff>31750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1343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31750</xdr:rowOff>
    </xdr:from>
    <xdr:to>
      <xdr:col>11</xdr:col>
      <xdr:colOff>9525</xdr:colOff>
      <xdr:row>77</xdr:row>
      <xdr:rowOff>46989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2334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137161</xdr:rowOff>
    </xdr:from>
    <xdr:to>
      <xdr:col>11</xdr:col>
      <xdr:colOff>60325</xdr:colOff>
      <xdr:row>77</xdr:row>
      <xdr:rowOff>67311</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69867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77487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91439</xdr:rowOff>
    </xdr:from>
    <xdr:to>
      <xdr:col>20</xdr:col>
      <xdr:colOff>38100</xdr:colOff>
      <xdr:row>77</xdr:row>
      <xdr:rowOff>21589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152400</xdr:rowOff>
    </xdr:from>
    <xdr:to>
      <xdr:col>11</xdr:col>
      <xdr:colOff>60325</xdr:colOff>
      <xdr:row>77</xdr:row>
      <xdr:rowOff>82550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公債費を除く経常収支比率については、繰出金にかかる経常収支比率が高く、類似団体内平均値を上回っている。</a:t>
          </a:r>
        </a:p>
        <a:p>
          <a:r>
            <a:rPr kumimoji="1" lang="ja-JP" altLang="en-US" sz="1200">
              <a:latin typeface="ＭＳ Ｐゴシック" panose="020B0600070205080204" pitchFamily="50" charset="-128"/>
              <a:ea typeface="ＭＳ Ｐゴシック" panose="020B0600070205080204" pitchFamily="50" charset="-128"/>
            </a:rPr>
            <a:t>　今後も人口減少及び高齢化、公共施設の老朽化などにより厳しい財政状況が続くが、効率的・効果的な行政運営に努めるとともに、既存事業を見直し、新たな住民ニーズに対応した事業に組み換えていくことで、本市の発展に向けたまちづくりを展開す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78</xdr:row>
      <xdr:rowOff>50800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2715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50816</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16511</xdr:rowOff>
    </xdr:from>
    <xdr:to>
      <xdr:col>78</xdr:col>
      <xdr:colOff>69850</xdr:colOff>
      <xdr:row>77</xdr:row>
      <xdr:rowOff>69850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2181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16511</xdr:rowOff>
    </xdr:from>
    <xdr:to>
      <xdr:col>73</xdr:col>
      <xdr:colOff>180975</xdr:colOff>
      <xdr:row>79</xdr:row>
      <xdr:rowOff>39370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218161"/>
          <a:ext cx="889000" cy="36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39370</xdr:rowOff>
    </xdr:from>
    <xdr:to>
      <xdr:col>69</xdr:col>
      <xdr:colOff>92075</xdr:colOff>
      <xdr:row>79</xdr:row>
      <xdr:rowOff>69850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583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100347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26670</xdr:rowOff>
    </xdr:from>
    <xdr:to>
      <xdr:col>65</xdr:col>
      <xdr:colOff>53975</xdr:colOff>
      <xdr:row>77</xdr:row>
      <xdr:rowOff>128270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138447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0</xdr:rowOff>
    </xdr:from>
    <xdr:to>
      <xdr:col>82</xdr:col>
      <xdr:colOff>158750</xdr:colOff>
      <xdr:row>78</xdr:row>
      <xdr:rowOff>101600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143527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105427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137161</xdr:rowOff>
    </xdr:from>
    <xdr:to>
      <xdr:col>74</xdr:col>
      <xdr:colOff>31750</xdr:colOff>
      <xdr:row>77</xdr:row>
      <xdr:rowOff>67311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52088</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160020</xdr:rowOff>
    </xdr:from>
    <xdr:to>
      <xdr:col>69</xdr:col>
      <xdr:colOff>142875</xdr:colOff>
      <xdr:row>79</xdr:row>
      <xdr:rowOff>90170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74947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19050</xdr:rowOff>
    </xdr:from>
    <xdr:to>
      <xdr:col>65</xdr:col>
      <xdr:colOff>53975</xdr:colOff>
      <xdr:row>79</xdr:row>
      <xdr:rowOff>120650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105427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大阪府河内長野市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126733</xdr:rowOff>
    </xdr:from>
    <xdr:to>
      <xdr:col>29</xdr:col>
      <xdr:colOff>127000</xdr:colOff>
      <xdr:row>17</xdr:row>
      <xdr:rowOff>37991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917558"/>
          <a:ext cx="647700" cy="82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168996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37991</xdr:rowOff>
    </xdr:from>
    <xdr:to>
      <xdr:col>26</xdr:col>
      <xdr:colOff>50800</xdr:colOff>
      <xdr:row>17</xdr:row>
      <xdr:rowOff>73378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000266"/>
          <a:ext cx="698500" cy="35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134927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8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73378</xdr:rowOff>
    </xdr:from>
    <xdr:to>
      <xdr:col>22</xdr:col>
      <xdr:colOff>114300</xdr:colOff>
      <xdr:row>17</xdr:row>
      <xdr:rowOff>98067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035653"/>
          <a:ext cx="698500" cy="24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145557</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9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84442</xdr:rowOff>
    </xdr:from>
    <xdr:to>
      <xdr:col>18</xdr:col>
      <xdr:colOff>177800</xdr:colOff>
      <xdr:row>17</xdr:row>
      <xdr:rowOff>98067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046717"/>
          <a:ext cx="698500" cy="13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57485</xdr:rowOff>
    </xdr:from>
    <xdr:to>
      <xdr:col>19</xdr:col>
      <xdr:colOff>38100</xdr:colOff>
      <xdr:row>16</xdr:row>
      <xdr:rowOff>159085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169262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96301</xdr:rowOff>
    </xdr:from>
    <xdr:to>
      <xdr:col>15</xdr:col>
      <xdr:colOff>101600</xdr:colOff>
      <xdr:row>17</xdr:row>
      <xdr:rowOff>26451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36628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5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75933</xdr:rowOff>
    </xdr:from>
    <xdr:to>
      <xdr:col>29</xdr:col>
      <xdr:colOff>177800</xdr:colOff>
      <xdr:row>17</xdr:row>
      <xdr:rowOff>6083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66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48010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838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158641</xdr:rowOff>
    </xdr:from>
    <xdr:to>
      <xdr:col>26</xdr:col>
      <xdr:colOff>101600</xdr:colOff>
      <xdr:row>17</xdr:row>
      <xdr:rowOff>88791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49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73568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035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22578</xdr:rowOff>
    </xdr:from>
    <xdr:to>
      <xdr:col>22</xdr:col>
      <xdr:colOff>165100</xdr:colOff>
      <xdr:row>17</xdr:row>
      <xdr:rowOff>124178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84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108955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071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47267</xdr:rowOff>
    </xdr:from>
    <xdr:to>
      <xdr:col>19</xdr:col>
      <xdr:colOff>38100</xdr:colOff>
      <xdr:row>17</xdr:row>
      <xdr:rowOff>148867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09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133644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95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33642</xdr:rowOff>
    </xdr:from>
    <xdr:to>
      <xdr:col>15</xdr:col>
      <xdr:colOff>101600</xdr:colOff>
      <xdr:row>17</xdr:row>
      <xdr:rowOff>135242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95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120019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82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35065</xdr:rowOff>
    </xdr:from>
    <xdr:to>
      <xdr:col>29</xdr:col>
      <xdr:colOff>127000</xdr:colOff>
      <xdr:row>36</xdr:row>
      <xdr:rowOff>42570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988315"/>
          <a:ext cx="647700" cy="7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331233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598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42570</xdr:rowOff>
    </xdr:from>
    <xdr:to>
      <xdr:col>26</xdr:col>
      <xdr:colOff>50800</xdr:colOff>
      <xdr:row>36</xdr:row>
      <xdr:rowOff>80785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995820"/>
          <a:ext cx="698500" cy="38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260214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27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69241</xdr:rowOff>
    </xdr:from>
    <xdr:to>
      <xdr:col>22</xdr:col>
      <xdr:colOff>114300</xdr:colOff>
      <xdr:row>36</xdr:row>
      <xdr:rowOff>80785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022491"/>
          <a:ext cx="698500" cy="11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278351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54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67526</xdr:rowOff>
    </xdr:from>
    <xdr:to>
      <xdr:col>18</xdr:col>
      <xdr:colOff>177800</xdr:colOff>
      <xdr:row>36</xdr:row>
      <xdr:rowOff>69241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020776"/>
          <a:ext cx="698500" cy="1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220866</xdr:rowOff>
    </xdr:from>
    <xdr:to>
      <xdr:col>19</xdr:col>
      <xdr:colOff>38100</xdr:colOff>
      <xdr:row>35</xdr:row>
      <xdr:rowOff>322466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332643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6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229400</xdr:rowOff>
    </xdr:from>
    <xdr:to>
      <xdr:col>15</xdr:col>
      <xdr:colOff>101600</xdr:colOff>
      <xdr:row>35</xdr:row>
      <xdr:rowOff>331000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341177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327165</xdr:rowOff>
    </xdr:from>
    <xdr:to>
      <xdr:col>29</xdr:col>
      <xdr:colOff>177800</xdr:colOff>
      <xdr:row>36</xdr:row>
      <xdr:rowOff>85865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937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299242</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90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334670</xdr:rowOff>
    </xdr:from>
    <xdr:to>
      <xdr:col>26</xdr:col>
      <xdr:colOff>101600</xdr:colOff>
      <xdr:row>36</xdr:row>
      <xdr:rowOff>93370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945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78147</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03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29985</xdr:rowOff>
    </xdr:from>
    <xdr:to>
      <xdr:col>22</xdr:col>
      <xdr:colOff>165100</xdr:colOff>
      <xdr:row>36</xdr:row>
      <xdr:rowOff>131585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983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116362</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069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18441</xdr:rowOff>
    </xdr:from>
    <xdr:to>
      <xdr:col>19</xdr:col>
      <xdr:colOff>38100</xdr:colOff>
      <xdr:row>36</xdr:row>
      <xdr:rowOff>120041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971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104818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058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16726</xdr:rowOff>
    </xdr:from>
    <xdr:to>
      <xdr:col>15</xdr:col>
      <xdr:colOff>101600</xdr:colOff>
      <xdr:row>36</xdr:row>
      <xdr:rowOff>118326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969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103103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05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大阪府河内長野市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99,226
98,271
109.63
41,471,284
41,152,747
243,216
22,441,704
26,560,216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155222</xdr:rowOff>
    </xdr:from>
    <xdr:to>
      <xdr:col>24</xdr:col>
      <xdr:colOff>63500</xdr:colOff>
      <xdr:row>36</xdr:row>
      <xdr:rowOff>26223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155972"/>
          <a:ext cx="838200" cy="4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96690</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25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21697</xdr:rowOff>
    </xdr:from>
    <xdr:to>
      <xdr:col>19</xdr:col>
      <xdr:colOff>177800</xdr:colOff>
      <xdr:row>36</xdr:row>
      <xdr:rowOff>26223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193897"/>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38457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6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21697</xdr:rowOff>
    </xdr:from>
    <xdr:to>
      <xdr:col>15</xdr:col>
      <xdr:colOff>50800</xdr:colOff>
      <xdr:row>36</xdr:row>
      <xdr:rowOff>45631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193897"/>
          <a:ext cx="889000" cy="2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46527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45631</xdr:rowOff>
    </xdr:from>
    <xdr:to>
      <xdr:col>10</xdr:col>
      <xdr:colOff>114300</xdr:colOff>
      <xdr:row>36</xdr:row>
      <xdr:rowOff>98781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217831"/>
          <a:ext cx="889000" cy="5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116698</xdr:rowOff>
    </xdr:from>
    <xdr:to>
      <xdr:col>10</xdr:col>
      <xdr:colOff>165100</xdr:colOff>
      <xdr:row>36</xdr:row>
      <xdr:rowOff>46848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63375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46198</xdr:rowOff>
    </xdr:from>
    <xdr:to>
      <xdr:col>6</xdr:col>
      <xdr:colOff>38100</xdr:colOff>
      <xdr:row>36</xdr:row>
      <xdr:rowOff>147798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164325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104422</xdr:rowOff>
    </xdr:from>
    <xdr:to>
      <xdr:col>24</xdr:col>
      <xdr:colOff>114300</xdr:colOff>
      <xdr:row>36</xdr:row>
      <xdr:rowOff>34572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10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82849</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08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146873</xdr:rowOff>
    </xdr:from>
    <xdr:to>
      <xdr:col>20</xdr:col>
      <xdr:colOff>38100</xdr:colOff>
      <xdr:row>36</xdr:row>
      <xdr:rowOff>77023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14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68150</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24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142347</xdr:rowOff>
    </xdr:from>
    <xdr:to>
      <xdr:col>15</xdr:col>
      <xdr:colOff>101600</xdr:colOff>
      <xdr:row>36</xdr:row>
      <xdr:rowOff>72497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14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63624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23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166281</xdr:rowOff>
    </xdr:from>
    <xdr:to>
      <xdr:col>10</xdr:col>
      <xdr:colOff>165100</xdr:colOff>
      <xdr:row>36</xdr:row>
      <xdr:rowOff>96431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87558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25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47981</xdr:rowOff>
    </xdr:from>
    <xdr:to>
      <xdr:col>6</xdr:col>
      <xdr:colOff>38100</xdr:colOff>
      <xdr:row>36</xdr:row>
      <xdr:rowOff>149581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2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140708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31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94927</xdr:rowOff>
    </xdr:from>
    <xdr:to>
      <xdr:col>24</xdr:col>
      <xdr:colOff>63500</xdr:colOff>
      <xdr:row>58</xdr:row>
      <xdr:rowOff>32356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867577"/>
          <a:ext cx="838200" cy="10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6327</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07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94927</xdr:rowOff>
    </xdr:from>
    <xdr:to>
      <xdr:col>19</xdr:col>
      <xdr:colOff>177800</xdr:colOff>
      <xdr:row>58</xdr:row>
      <xdr:rowOff>2638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67577"/>
          <a:ext cx="889000" cy="7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43088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7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2638</xdr:rowOff>
    </xdr:from>
    <xdr:to>
      <xdr:col>15</xdr:col>
      <xdr:colOff>50800</xdr:colOff>
      <xdr:row>58</xdr:row>
      <xdr:rowOff>74059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46738"/>
          <a:ext cx="889000" cy="7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109643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74059</xdr:rowOff>
    </xdr:from>
    <xdr:to>
      <xdr:col>10</xdr:col>
      <xdr:colOff>114300</xdr:colOff>
      <xdr:row>58</xdr:row>
      <xdr:rowOff>150934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18159"/>
          <a:ext cx="889000" cy="7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97521</xdr:rowOff>
    </xdr:from>
    <xdr:to>
      <xdr:col>10</xdr:col>
      <xdr:colOff>165100</xdr:colOff>
      <xdr:row>58</xdr:row>
      <xdr:rowOff>27671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44198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4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122994</xdr:rowOff>
    </xdr:from>
    <xdr:to>
      <xdr:col>6</xdr:col>
      <xdr:colOff>38100</xdr:colOff>
      <xdr:row>58</xdr:row>
      <xdr:rowOff>53144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69671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153006</xdr:rowOff>
    </xdr:from>
    <xdr:to>
      <xdr:col>24</xdr:col>
      <xdr:colOff>114300</xdr:colOff>
      <xdr:row>58</xdr:row>
      <xdr:rowOff>83156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2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131433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0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44127</xdr:rowOff>
    </xdr:from>
    <xdr:to>
      <xdr:col>20</xdr:col>
      <xdr:colOff>38100</xdr:colOff>
      <xdr:row>57</xdr:row>
      <xdr:rowOff>145727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1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136854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0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123288</xdr:rowOff>
    </xdr:from>
    <xdr:to>
      <xdr:col>15</xdr:col>
      <xdr:colOff>101600</xdr:colOff>
      <xdr:row>58</xdr:row>
      <xdr:rowOff>53438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9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44565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8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23259</xdr:rowOff>
    </xdr:from>
    <xdr:to>
      <xdr:col>10</xdr:col>
      <xdr:colOff>165100</xdr:colOff>
      <xdr:row>58</xdr:row>
      <xdr:rowOff>124859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6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115986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6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100134</xdr:rowOff>
    </xdr:from>
    <xdr:to>
      <xdr:col>6</xdr:col>
      <xdr:colOff>38100</xdr:colOff>
      <xdr:row>59</xdr:row>
      <xdr:rowOff>30284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4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21411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3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104839</xdr:rowOff>
    </xdr:from>
    <xdr:to>
      <xdr:col>24</xdr:col>
      <xdr:colOff>63500</xdr:colOff>
      <xdr:row>77</xdr:row>
      <xdr:rowOff>114782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06489"/>
          <a:ext cx="838200" cy="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106119</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4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70549</xdr:rowOff>
    </xdr:from>
    <xdr:to>
      <xdr:col>19</xdr:col>
      <xdr:colOff>177800</xdr:colOff>
      <xdr:row>77</xdr:row>
      <xdr:rowOff>104839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27219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38092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89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70549</xdr:rowOff>
    </xdr:from>
    <xdr:to>
      <xdr:col>15</xdr:col>
      <xdr:colOff>50800</xdr:colOff>
      <xdr:row>77</xdr:row>
      <xdr:rowOff>132556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72199"/>
          <a:ext cx="889000" cy="6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41921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127012</xdr:rowOff>
    </xdr:from>
    <xdr:to>
      <xdr:col>10</xdr:col>
      <xdr:colOff>114300</xdr:colOff>
      <xdr:row>77</xdr:row>
      <xdr:rowOff>132556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28662"/>
          <a:ext cx="889000" cy="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112903</xdr:rowOff>
    </xdr:from>
    <xdr:to>
      <xdr:col>10</xdr:col>
      <xdr:colOff>165100</xdr:colOff>
      <xdr:row>77</xdr:row>
      <xdr:rowOff>43053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59580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124504</xdr:rowOff>
    </xdr:from>
    <xdr:to>
      <xdr:col>6</xdr:col>
      <xdr:colOff>38100</xdr:colOff>
      <xdr:row>77</xdr:row>
      <xdr:rowOff>54654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71182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2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63982</xdr:rowOff>
    </xdr:from>
    <xdr:to>
      <xdr:col>24</xdr:col>
      <xdr:colOff>114300</xdr:colOff>
      <xdr:row>77</xdr:row>
      <xdr:rowOff>165582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6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150359</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54039</xdr:rowOff>
    </xdr:from>
    <xdr:to>
      <xdr:col>20</xdr:col>
      <xdr:colOff>38100</xdr:colOff>
      <xdr:row>77</xdr:row>
      <xdr:rowOff>155639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5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146766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4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19749</xdr:rowOff>
    </xdr:from>
    <xdr:to>
      <xdr:col>15</xdr:col>
      <xdr:colOff>101600</xdr:colOff>
      <xdr:row>77</xdr:row>
      <xdr:rowOff>121349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2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112476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1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81756</xdr:rowOff>
    </xdr:from>
    <xdr:to>
      <xdr:col>10</xdr:col>
      <xdr:colOff>165100</xdr:colOff>
      <xdr:row>78</xdr:row>
      <xdr:rowOff>11906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8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3033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7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76212</xdr:rowOff>
    </xdr:from>
    <xdr:to>
      <xdr:col>6</xdr:col>
      <xdr:colOff>38100</xdr:colOff>
      <xdr:row>78</xdr:row>
      <xdr:rowOff>6362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7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168939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7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140317</xdr:rowOff>
    </xdr:from>
    <xdr:to>
      <xdr:col>24</xdr:col>
      <xdr:colOff>63500</xdr:colOff>
      <xdr:row>96</xdr:row>
      <xdr:rowOff>15373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428067"/>
          <a:ext cx="838200" cy="4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35828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52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155023</xdr:rowOff>
    </xdr:from>
    <xdr:to>
      <xdr:col>19</xdr:col>
      <xdr:colOff>177800</xdr:colOff>
      <xdr:row>96</xdr:row>
      <xdr:rowOff>15373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442773"/>
          <a:ext cx="889000" cy="3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29884</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14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155023</xdr:rowOff>
    </xdr:from>
    <xdr:to>
      <xdr:col>15</xdr:col>
      <xdr:colOff>50800</xdr:colOff>
      <xdr:row>96</xdr:row>
      <xdr:rowOff>135074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442773"/>
          <a:ext cx="889000" cy="15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121257</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135074</xdr:rowOff>
    </xdr:from>
    <xdr:to>
      <xdr:col>10</xdr:col>
      <xdr:colOff>114300</xdr:colOff>
      <xdr:row>96</xdr:row>
      <xdr:rowOff>164244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594274"/>
          <a:ext cx="889000" cy="2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57521</xdr:rowOff>
    </xdr:from>
    <xdr:to>
      <xdr:col>10</xdr:col>
      <xdr:colOff>165100</xdr:colOff>
      <xdr:row>96</xdr:row>
      <xdr:rowOff>159121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4198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73371</xdr:rowOff>
    </xdr:from>
    <xdr:to>
      <xdr:col>6</xdr:col>
      <xdr:colOff>38100</xdr:colOff>
      <xdr:row>97</xdr:row>
      <xdr:rowOff>3521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20048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89517</xdr:rowOff>
    </xdr:from>
    <xdr:to>
      <xdr:col>24</xdr:col>
      <xdr:colOff>114300</xdr:colOff>
      <xdr:row>96</xdr:row>
      <xdr:rowOff>19667</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37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67944</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35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136023</xdr:rowOff>
    </xdr:from>
    <xdr:to>
      <xdr:col>20</xdr:col>
      <xdr:colOff>38100</xdr:colOff>
      <xdr:row>96</xdr:row>
      <xdr:rowOff>66173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42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57300</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51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104223</xdr:rowOff>
    </xdr:from>
    <xdr:to>
      <xdr:col>15</xdr:col>
      <xdr:colOff>101600</xdr:colOff>
      <xdr:row>96</xdr:row>
      <xdr:rowOff>34373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39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25500</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484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84274</xdr:rowOff>
    </xdr:from>
    <xdr:to>
      <xdr:col>10</xdr:col>
      <xdr:colOff>165100</xdr:colOff>
      <xdr:row>97</xdr:row>
      <xdr:rowOff>14424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54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5551</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663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113444</xdr:rowOff>
    </xdr:from>
    <xdr:to>
      <xdr:col>6</xdr:col>
      <xdr:colOff>38100</xdr:colOff>
      <xdr:row>97</xdr:row>
      <xdr:rowOff>43594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5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34721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6665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70881</xdr:rowOff>
    </xdr:from>
    <xdr:to>
      <xdr:col>54</xdr:col>
      <xdr:colOff>189865</xdr:colOff>
      <xdr:row>38</xdr:row>
      <xdr:rowOff>39203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14381"/>
          <a:ext cx="1270" cy="133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43030</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5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39203</xdr:rowOff>
    </xdr:from>
    <xdr:to>
      <xdr:col>55</xdr:col>
      <xdr:colOff>88900</xdr:colOff>
      <xdr:row>38</xdr:row>
      <xdr:rowOff>39203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5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17558</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98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70881</xdr:rowOff>
    </xdr:from>
    <xdr:to>
      <xdr:col>55</xdr:col>
      <xdr:colOff>88900</xdr:colOff>
      <xdr:row>30</xdr:row>
      <xdr:rowOff>70881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1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136892</xdr:rowOff>
    </xdr:from>
    <xdr:to>
      <xdr:col>55</xdr:col>
      <xdr:colOff>0</xdr:colOff>
      <xdr:row>37</xdr:row>
      <xdr:rowOff>7362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309092"/>
          <a:ext cx="838200" cy="4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76137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76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53260</xdr:rowOff>
    </xdr:from>
    <xdr:to>
      <xdr:col>55</xdr:col>
      <xdr:colOff>50800</xdr:colOff>
      <xdr:row>36</xdr:row>
      <xdr:rowOff>154860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2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136892</xdr:rowOff>
    </xdr:from>
    <xdr:to>
      <xdr:col>50</xdr:col>
      <xdr:colOff>114300</xdr:colOff>
      <xdr:row>37</xdr:row>
      <xdr:rowOff>59494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309092"/>
          <a:ext cx="889000" cy="9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35614</xdr:rowOff>
    </xdr:from>
    <xdr:to>
      <xdr:col>50</xdr:col>
      <xdr:colOff>165100</xdr:colOff>
      <xdr:row>36</xdr:row>
      <xdr:rowOff>137214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153741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59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89049</xdr:rowOff>
    </xdr:from>
    <xdr:to>
      <xdr:col>45</xdr:col>
      <xdr:colOff>177800</xdr:colOff>
      <xdr:row>37</xdr:row>
      <xdr:rowOff>59494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232549"/>
          <a:ext cx="889000" cy="117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73714</xdr:rowOff>
    </xdr:from>
    <xdr:to>
      <xdr:col>46</xdr:col>
      <xdr:colOff>38100</xdr:colOff>
      <xdr:row>37</xdr:row>
      <xdr:rowOff>3864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20391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0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89049</xdr:rowOff>
    </xdr:from>
    <xdr:to>
      <xdr:col>41</xdr:col>
      <xdr:colOff>50800</xdr:colOff>
      <xdr:row>37</xdr:row>
      <xdr:rowOff>131449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232549"/>
          <a:ext cx="889000" cy="124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13527</xdr:rowOff>
    </xdr:from>
    <xdr:to>
      <xdr:col>41</xdr:col>
      <xdr:colOff>101600</xdr:colOff>
      <xdr:row>30</xdr:row>
      <xdr:rowOff>115127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131654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147574</xdr:rowOff>
    </xdr:from>
    <xdr:to>
      <xdr:col>36</xdr:col>
      <xdr:colOff>165100</xdr:colOff>
      <xdr:row>37</xdr:row>
      <xdr:rowOff>77724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94251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128012</xdr:rowOff>
    </xdr:from>
    <xdr:to>
      <xdr:col>55</xdr:col>
      <xdr:colOff>50800</xdr:colOff>
      <xdr:row>37</xdr:row>
      <xdr:rowOff>58162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30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106439</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27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86092</xdr:rowOff>
    </xdr:from>
    <xdr:to>
      <xdr:col>50</xdr:col>
      <xdr:colOff>165100</xdr:colOff>
      <xdr:row>37</xdr:row>
      <xdr:rowOff>16242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25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7369</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35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8694</xdr:rowOff>
    </xdr:from>
    <xdr:to>
      <xdr:col>46</xdr:col>
      <xdr:colOff>38100</xdr:colOff>
      <xdr:row>37</xdr:row>
      <xdr:rowOff>110294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35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101421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4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38249</xdr:rowOff>
    </xdr:from>
    <xdr:to>
      <xdr:col>41</xdr:col>
      <xdr:colOff>101600</xdr:colOff>
      <xdr:row>30</xdr:row>
      <xdr:rowOff>139849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18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130976</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274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80649</xdr:rowOff>
    </xdr:from>
    <xdr:to>
      <xdr:col>36</xdr:col>
      <xdr:colOff>165100</xdr:colOff>
      <xdr:row>38</xdr:row>
      <xdr:rowOff>10799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2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1926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1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34933"/>
          <a:ext cx="1270" cy="145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46029</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8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80560</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78422</xdr:rowOff>
    </xdr:from>
    <xdr:to>
      <xdr:col>55</xdr:col>
      <xdr:colOff>0</xdr:colOff>
      <xdr:row>57</xdr:row>
      <xdr:rowOff>129463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679622"/>
          <a:ext cx="838200" cy="22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136097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394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129463</xdr:rowOff>
    </xdr:from>
    <xdr:to>
      <xdr:col>50</xdr:col>
      <xdr:colOff>114300</xdr:colOff>
      <xdr:row>57</xdr:row>
      <xdr:rowOff>153810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902113"/>
          <a:ext cx="889000" cy="2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93730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3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133553</xdr:rowOff>
    </xdr:from>
    <xdr:to>
      <xdr:col>45</xdr:col>
      <xdr:colOff>177800</xdr:colOff>
      <xdr:row>57</xdr:row>
      <xdr:rowOff>153810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906203"/>
          <a:ext cx="889000" cy="2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67898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133553</xdr:rowOff>
    </xdr:from>
    <xdr:to>
      <xdr:col>41</xdr:col>
      <xdr:colOff>50800</xdr:colOff>
      <xdr:row>58</xdr:row>
      <xdr:rowOff>16802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906203"/>
          <a:ext cx="889000" cy="5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118605</xdr:rowOff>
    </xdr:from>
    <xdr:to>
      <xdr:col>41</xdr:col>
      <xdr:colOff>101600</xdr:colOff>
      <xdr:row>56</xdr:row>
      <xdr:rowOff>48755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65282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135433</xdr:rowOff>
    </xdr:from>
    <xdr:to>
      <xdr:col>36</xdr:col>
      <xdr:colOff>165100</xdr:colOff>
      <xdr:row>56</xdr:row>
      <xdr:rowOff>65583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82110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3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27622</xdr:rowOff>
    </xdr:from>
    <xdr:to>
      <xdr:col>55</xdr:col>
      <xdr:colOff>50800</xdr:colOff>
      <xdr:row>56</xdr:row>
      <xdr:rowOff>129222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62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6049</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0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78663</xdr:rowOff>
    </xdr:from>
    <xdr:to>
      <xdr:col>50</xdr:col>
      <xdr:colOff>165100</xdr:colOff>
      <xdr:row>58</xdr:row>
      <xdr:rowOff>8813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5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171390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94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103010</xdr:rowOff>
    </xdr:from>
    <xdr:to>
      <xdr:col>46</xdr:col>
      <xdr:colOff>38100</xdr:colOff>
      <xdr:row>58</xdr:row>
      <xdr:rowOff>33160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24287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96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82753</xdr:rowOff>
    </xdr:from>
    <xdr:to>
      <xdr:col>41</xdr:col>
      <xdr:colOff>101600</xdr:colOff>
      <xdr:row>58</xdr:row>
      <xdr:rowOff>12903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5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4030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94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137452</xdr:rowOff>
    </xdr:from>
    <xdr:to>
      <xdr:col>36</xdr:col>
      <xdr:colOff>165100</xdr:colOff>
      <xdr:row>58</xdr:row>
      <xdr:rowOff>67602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1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58729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00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89252"/>
          <a:ext cx="1270" cy="132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134429</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8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149369</xdr:rowOff>
    </xdr:from>
    <xdr:to>
      <xdr:col>55</xdr:col>
      <xdr:colOff>0</xdr:colOff>
      <xdr:row>78</xdr:row>
      <xdr:rowOff>120886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179569"/>
          <a:ext cx="838200" cy="31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152571</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82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104701</xdr:rowOff>
    </xdr:from>
    <xdr:to>
      <xdr:col>50</xdr:col>
      <xdr:colOff>114300</xdr:colOff>
      <xdr:row>78</xdr:row>
      <xdr:rowOff>120886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477801"/>
          <a:ext cx="8890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117781</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297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104701</xdr:rowOff>
    </xdr:from>
    <xdr:to>
      <xdr:col>45</xdr:col>
      <xdr:colOff>177800</xdr:colOff>
      <xdr:row>78</xdr:row>
      <xdr:rowOff>137002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477801"/>
          <a:ext cx="889000" cy="3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132915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137002</xdr:rowOff>
    </xdr:from>
    <xdr:to>
      <xdr:col>41</xdr:col>
      <xdr:colOff>50800</xdr:colOff>
      <xdr:row>78</xdr:row>
      <xdr:rowOff>139700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510102"/>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114412</xdr:rowOff>
    </xdr:from>
    <xdr:to>
      <xdr:col>41</xdr:col>
      <xdr:colOff>101600</xdr:colOff>
      <xdr:row>77</xdr:row>
      <xdr:rowOff>44562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61089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159606</xdr:rowOff>
    </xdr:from>
    <xdr:to>
      <xdr:col>36</xdr:col>
      <xdr:colOff>165100</xdr:colOff>
      <xdr:row>77</xdr:row>
      <xdr:rowOff>89756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106283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9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98569</xdr:rowOff>
    </xdr:from>
    <xdr:to>
      <xdr:col>55</xdr:col>
      <xdr:colOff>50800</xdr:colOff>
      <xdr:row>77</xdr:row>
      <xdr:rowOff>28719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12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121446</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298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70086</xdr:rowOff>
    </xdr:from>
    <xdr:to>
      <xdr:col>50</xdr:col>
      <xdr:colOff>165100</xdr:colOff>
      <xdr:row>79</xdr:row>
      <xdr:rowOff>236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4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162813</xdr:rowOff>
    </xdr:from>
    <xdr:ext cx="378565"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50017" y="13535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53901</xdr:rowOff>
    </xdr:from>
    <xdr:to>
      <xdr:col>46</xdr:col>
      <xdr:colOff>38100</xdr:colOff>
      <xdr:row>78</xdr:row>
      <xdr:rowOff>155501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2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146628</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519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86202</xdr:rowOff>
    </xdr:from>
    <xdr:to>
      <xdr:col>41</xdr:col>
      <xdr:colOff>101600</xdr:colOff>
      <xdr:row>79</xdr:row>
      <xdr:rowOff>16352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5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7479</xdr:rowOff>
    </xdr:from>
    <xdr:ext cx="378565"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2017" y="13552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10177</xdr:rowOff>
    </xdr:from>
    <xdr:ext cx="249299"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84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100437</xdr:rowOff>
    </xdr:from>
    <xdr:to>
      <xdr:col>55</xdr:col>
      <xdr:colOff>0</xdr:colOff>
      <xdr:row>97</xdr:row>
      <xdr:rowOff>152521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731087"/>
          <a:ext cx="838200" cy="5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64685</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352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100437</xdr:rowOff>
    </xdr:from>
    <xdr:to>
      <xdr:col>50</xdr:col>
      <xdr:colOff>114300</xdr:colOff>
      <xdr:row>97</xdr:row>
      <xdr:rowOff>129966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731087"/>
          <a:ext cx="889000" cy="2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34605</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36068</xdr:rowOff>
    </xdr:from>
    <xdr:to>
      <xdr:col>45</xdr:col>
      <xdr:colOff>177800</xdr:colOff>
      <xdr:row>97</xdr:row>
      <xdr:rowOff>129966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666718"/>
          <a:ext cx="889000" cy="9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20490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30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36068</xdr:rowOff>
    </xdr:from>
    <xdr:to>
      <xdr:col>41</xdr:col>
      <xdr:colOff>50800</xdr:colOff>
      <xdr:row>97</xdr:row>
      <xdr:rowOff>108972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666718"/>
          <a:ext cx="889000" cy="7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35177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103836</xdr:rowOff>
    </xdr:from>
    <xdr:to>
      <xdr:col>36</xdr:col>
      <xdr:colOff>165100</xdr:colOff>
      <xdr:row>97</xdr:row>
      <xdr:rowOff>33986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50513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33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101721</xdr:rowOff>
    </xdr:from>
    <xdr:to>
      <xdr:col>55</xdr:col>
      <xdr:colOff>50800</xdr:colOff>
      <xdr:row>98</xdr:row>
      <xdr:rowOff>31871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73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80148</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1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49637</xdr:rowOff>
    </xdr:from>
    <xdr:to>
      <xdr:col>50</xdr:col>
      <xdr:colOff>165100</xdr:colOff>
      <xdr:row>97</xdr:row>
      <xdr:rowOff>151237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6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142364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77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79166</xdr:rowOff>
    </xdr:from>
    <xdr:to>
      <xdr:col>46</xdr:col>
      <xdr:colOff>38100</xdr:colOff>
      <xdr:row>98</xdr:row>
      <xdr:rowOff>9316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70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443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80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156718</xdr:rowOff>
    </xdr:from>
    <xdr:to>
      <xdr:col>41</xdr:col>
      <xdr:colOff>101600</xdr:colOff>
      <xdr:row>97</xdr:row>
      <xdr:rowOff>86868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61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77995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70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58172</xdr:rowOff>
    </xdr:from>
    <xdr:to>
      <xdr:col>36</xdr:col>
      <xdr:colOff>165100</xdr:colOff>
      <xdr:row>97</xdr:row>
      <xdr:rowOff>159772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68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150899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78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28593"/>
          <a:ext cx="1269" cy="145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126202</xdr:rowOff>
    </xdr:from>
    <xdr:to>
      <xdr:col>85</xdr:col>
      <xdr:colOff>127000</xdr:colOff>
      <xdr:row>39</xdr:row>
      <xdr:rowOff>92239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641302"/>
          <a:ext cx="838200" cy="13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114680</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629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83312</xdr:rowOff>
    </xdr:from>
    <xdr:to>
      <xdr:col>81</xdr:col>
      <xdr:colOff>50800</xdr:colOff>
      <xdr:row>39</xdr:row>
      <xdr:rowOff>92239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69862"/>
          <a:ext cx="889000" cy="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89788</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2017" y="643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4390</xdr:rowOff>
    </xdr:from>
    <xdr:to>
      <xdr:col>76</xdr:col>
      <xdr:colOff>114300</xdr:colOff>
      <xdr:row>39</xdr:row>
      <xdr:rowOff>83312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690940"/>
          <a:ext cx="889000" cy="7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89570</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3017" y="643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110853</xdr:rowOff>
    </xdr:from>
    <xdr:to>
      <xdr:col>71</xdr:col>
      <xdr:colOff>177800</xdr:colOff>
      <xdr:row>39</xdr:row>
      <xdr:rowOff>4390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454503"/>
          <a:ext cx="889000" cy="23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106752</xdr:rowOff>
    </xdr:from>
    <xdr:to>
      <xdr:col>72</xdr:col>
      <xdr:colOff>38100</xdr:colOff>
      <xdr:row>39</xdr:row>
      <xdr:rowOff>36902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2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53429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9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82913</xdr:rowOff>
    </xdr:from>
    <xdr:to>
      <xdr:col>67</xdr:col>
      <xdr:colOff>101600</xdr:colOff>
      <xdr:row>39</xdr:row>
      <xdr:rowOff>13063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9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4190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69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75402</xdr:rowOff>
    </xdr:from>
    <xdr:to>
      <xdr:col>85</xdr:col>
      <xdr:colOff>177800</xdr:colOff>
      <xdr:row>39</xdr:row>
      <xdr:rowOff>5552</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59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98279</xdr:rowOff>
    </xdr:from>
    <xdr:ext cx="469744"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441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41439</xdr:rowOff>
    </xdr:from>
    <xdr:to>
      <xdr:col>81</xdr:col>
      <xdr:colOff>101600</xdr:colOff>
      <xdr:row>39</xdr:row>
      <xdr:rowOff>143039</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72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134166</xdr:rowOff>
    </xdr:from>
    <xdr:ext cx="313932"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24333" y="68207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32512</xdr:rowOff>
    </xdr:from>
    <xdr:to>
      <xdr:col>76</xdr:col>
      <xdr:colOff>165100</xdr:colOff>
      <xdr:row>39</xdr:row>
      <xdr:rowOff>134112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71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125239</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17" y="6811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125040</xdr:rowOff>
    </xdr:from>
    <xdr:to>
      <xdr:col>72</xdr:col>
      <xdr:colOff>38100</xdr:colOff>
      <xdr:row>39</xdr:row>
      <xdr:rowOff>55190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4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46317</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4017" y="6732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60053</xdr:rowOff>
    </xdr:from>
    <xdr:to>
      <xdr:col>67</xdr:col>
      <xdr:colOff>101600</xdr:colOff>
      <xdr:row>37</xdr:row>
      <xdr:rowOff>161653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40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6730</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178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141377</xdr:rowOff>
    </xdr:from>
    <xdr:to>
      <xdr:col>85</xdr:col>
      <xdr:colOff>127000</xdr:colOff>
      <xdr:row>75</xdr:row>
      <xdr:rowOff>143434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3000127"/>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53370</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740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141377</xdr:rowOff>
    </xdr:from>
    <xdr:to>
      <xdr:col>81</xdr:col>
      <xdr:colOff>50800</xdr:colOff>
      <xdr:row>75</xdr:row>
      <xdr:rowOff>154082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000127"/>
          <a:ext cx="889000" cy="1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138580</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65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152425</xdr:rowOff>
    </xdr:from>
    <xdr:to>
      <xdr:col>76</xdr:col>
      <xdr:colOff>114300</xdr:colOff>
      <xdr:row>75</xdr:row>
      <xdr:rowOff>154082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3011175"/>
          <a:ext cx="8890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148924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149568</xdr:rowOff>
    </xdr:from>
    <xdr:to>
      <xdr:col>71</xdr:col>
      <xdr:colOff>177800</xdr:colOff>
      <xdr:row>75</xdr:row>
      <xdr:rowOff>152425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300831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67240</xdr:rowOff>
    </xdr:from>
    <xdr:to>
      <xdr:col>72</xdr:col>
      <xdr:colOff>38100</xdr:colOff>
      <xdr:row>75</xdr:row>
      <xdr:rowOff>168839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13917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74308</xdr:rowOff>
    </xdr:from>
    <xdr:to>
      <xdr:col>67</xdr:col>
      <xdr:colOff>101600</xdr:colOff>
      <xdr:row>76</xdr:row>
      <xdr:rowOff>4459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20985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92634</xdr:rowOff>
    </xdr:from>
    <xdr:to>
      <xdr:col>85</xdr:col>
      <xdr:colOff>177800</xdr:colOff>
      <xdr:row>76</xdr:row>
      <xdr:rowOff>22783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2951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71061</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92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90577</xdr:rowOff>
    </xdr:from>
    <xdr:to>
      <xdr:col>81</xdr:col>
      <xdr:colOff>101600</xdr:colOff>
      <xdr:row>76</xdr:row>
      <xdr:rowOff>20727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294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11853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04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103283</xdr:rowOff>
    </xdr:from>
    <xdr:to>
      <xdr:col>76</xdr:col>
      <xdr:colOff>165100</xdr:colOff>
      <xdr:row>76</xdr:row>
      <xdr:rowOff>33434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29620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24559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05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101626</xdr:rowOff>
    </xdr:from>
    <xdr:to>
      <xdr:col>72</xdr:col>
      <xdr:colOff>38100</xdr:colOff>
      <xdr:row>76</xdr:row>
      <xdr:rowOff>31775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29603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22902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05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98768</xdr:rowOff>
    </xdr:from>
    <xdr:to>
      <xdr:col>67</xdr:col>
      <xdr:colOff>101600</xdr:colOff>
      <xdr:row>76</xdr:row>
      <xdr:rowOff>28918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295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20045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05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78085</xdr:rowOff>
    </xdr:from>
    <xdr:to>
      <xdr:col>85</xdr:col>
      <xdr:colOff>127000</xdr:colOff>
      <xdr:row>98</xdr:row>
      <xdr:rowOff>136713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880185"/>
          <a:ext cx="838200" cy="5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20238</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50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36632</xdr:rowOff>
    </xdr:from>
    <xdr:to>
      <xdr:col>81</xdr:col>
      <xdr:colOff>50800</xdr:colOff>
      <xdr:row>98</xdr:row>
      <xdr:rowOff>78085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838732"/>
          <a:ext cx="889000" cy="4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116936</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7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36632</xdr:rowOff>
    </xdr:from>
    <xdr:to>
      <xdr:col>76</xdr:col>
      <xdr:colOff>114300</xdr:colOff>
      <xdr:row>98</xdr:row>
      <xdr:rowOff>164351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38732"/>
          <a:ext cx="889000" cy="12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92946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89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146337</xdr:rowOff>
    </xdr:from>
    <xdr:to>
      <xdr:col>71</xdr:col>
      <xdr:colOff>177800</xdr:colOff>
      <xdr:row>98</xdr:row>
      <xdr:rowOff>164351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948437"/>
          <a:ext cx="889000" cy="1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62672</xdr:rowOff>
    </xdr:from>
    <xdr:to>
      <xdr:col>72</xdr:col>
      <xdr:colOff>38100</xdr:colOff>
      <xdr:row>98</xdr:row>
      <xdr:rowOff>164272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6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9349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63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62071</xdr:rowOff>
    </xdr:from>
    <xdr:to>
      <xdr:col>67</xdr:col>
      <xdr:colOff>101600</xdr:colOff>
      <xdr:row>98</xdr:row>
      <xdr:rowOff>163671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8748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63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85913</xdr:rowOff>
    </xdr:from>
    <xdr:to>
      <xdr:col>85</xdr:col>
      <xdr:colOff>177800</xdr:colOff>
      <xdr:row>99</xdr:row>
      <xdr:rowOff>16063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8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840</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80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27285</xdr:rowOff>
    </xdr:from>
    <xdr:to>
      <xdr:col>81</xdr:col>
      <xdr:colOff>101600</xdr:colOff>
      <xdr:row>98</xdr:row>
      <xdr:rowOff>128885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2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120012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2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157282</xdr:rowOff>
    </xdr:from>
    <xdr:to>
      <xdr:col>76</xdr:col>
      <xdr:colOff>165100</xdr:colOff>
      <xdr:row>98</xdr:row>
      <xdr:rowOff>87432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78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103959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56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113551</xdr:rowOff>
    </xdr:from>
    <xdr:to>
      <xdr:col>72</xdr:col>
      <xdr:colOff>38100</xdr:colOff>
      <xdr:row>99</xdr:row>
      <xdr:rowOff>43701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91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34828</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700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95537</xdr:rowOff>
    </xdr:from>
    <xdr:to>
      <xdr:col>67</xdr:col>
      <xdr:colOff>101600</xdr:colOff>
      <xdr:row>99</xdr:row>
      <xdr:rowOff>25687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9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16814</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699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80589</xdr:rowOff>
    </xdr:from>
    <xdr:ext cx="378565"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2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30842</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4017" y="6374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10105</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5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48732</xdr:rowOff>
    </xdr:from>
    <xdr:to>
      <xdr:col>102</xdr:col>
      <xdr:colOff>165100</xdr:colOff>
      <xdr:row>38</xdr:row>
      <xdr:rowOff>150332</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166859</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33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88574</xdr:rowOff>
    </xdr:from>
    <xdr:to>
      <xdr:col>98</xdr:col>
      <xdr:colOff>38100</xdr:colOff>
      <xdr:row>39</xdr:row>
      <xdr:rowOff>18724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35250</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40240</xdr:rowOff>
    </xdr:from>
    <xdr:to>
      <xdr:col>116</xdr:col>
      <xdr:colOff>63500</xdr:colOff>
      <xdr:row>59</xdr:row>
      <xdr:rowOff>43288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55790"/>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111530</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84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37935</xdr:rowOff>
    </xdr:from>
    <xdr:to>
      <xdr:col>111</xdr:col>
      <xdr:colOff>177800</xdr:colOff>
      <xdr:row>59</xdr:row>
      <xdr:rowOff>40240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53485"/>
          <a:ext cx="889000" cy="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33482</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35630</xdr:rowOff>
    </xdr:from>
    <xdr:to>
      <xdr:col>107</xdr:col>
      <xdr:colOff>50800</xdr:colOff>
      <xdr:row>59</xdr:row>
      <xdr:rowOff>37935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51180"/>
          <a:ext cx="889000" cy="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27481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31858</xdr:rowOff>
    </xdr:from>
    <xdr:to>
      <xdr:col>102</xdr:col>
      <xdr:colOff>114300</xdr:colOff>
      <xdr:row>59</xdr:row>
      <xdr:rowOff>35630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47408"/>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61525</xdr:rowOff>
    </xdr:from>
    <xdr:to>
      <xdr:col>102</xdr:col>
      <xdr:colOff>165100</xdr:colOff>
      <xdr:row>58</xdr:row>
      <xdr:rowOff>163125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82499</xdr:rowOff>
    </xdr:from>
    <xdr:to>
      <xdr:col>98</xdr:col>
      <xdr:colOff>38100</xdr:colOff>
      <xdr:row>59</xdr:row>
      <xdr:rowOff>12649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29176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163938</xdr:rowOff>
    </xdr:from>
    <xdr:to>
      <xdr:col>116</xdr:col>
      <xdr:colOff>114300</xdr:colOff>
      <xdr:row>59</xdr:row>
      <xdr:rowOff>94088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78865</xdr:rowOff>
    </xdr:from>
    <xdr:ext cx="313932"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29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160890</xdr:rowOff>
    </xdr:from>
    <xdr:to>
      <xdr:col>112</xdr:col>
      <xdr:colOff>38100</xdr:colOff>
      <xdr:row>59</xdr:row>
      <xdr:rowOff>91040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82167</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10197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158585</xdr:rowOff>
    </xdr:from>
    <xdr:to>
      <xdr:col>107</xdr:col>
      <xdr:colOff>101600</xdr:colOff>
      <xdr:row>59</xdr:row>
      <xdr:rowOff>88735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79862</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17" y="10195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156280</xdr:rowOff>
    </xdr:from>
    <xdr:to>
      <xdr:col>102</xdr:col>
      <xdr:colOff>165100</xdr:colOff>
      <xdr:row>59</xdr:row>
      <xdr:rowOff>86430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77557</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193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152508</xdr:rowOff>
    </xdr:from>
    <xdr:to>
      <xdr:col>98</xdr:col>
      <xdr:colOff>38100</xdr:colOff>
      <xdr:row>59</xdr:row>
      <xdr:rowOff>82658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9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73785</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189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133032</xdr:rowOff>
    </xdr:from>
    <xdr:to>
      <xdr:col>116</xdr:col>
      <xdr:colOff>63500</xdr:colOff>
      <xdr:row>73</xdr:row>
      <xdr:rowOff>87084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477432"/>
          <a:ext cx="838200" cy="12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97464</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784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87084</xdr:rowOff>
    </xdr:from>
    <xdr:to>
      <xdr:col>111</xdr:col>
      <xdr:colOff>177800</xdr:colOff>
      <xdr:row>73</xdr:row>
      <xdr:rowOff>114440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602934"/>
          <a:ext cx="889000" cy="2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113352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97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114440</xdr:rowOff>
    </xdr:from>
    <xdr:to>
      <xdr:col>107</xdr:col>
      <xdr:colOff>50800</xdr:colOff>
      <xdr:row>74</xdr:row>
      <xdr:rowOff>2997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2630290"/>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160329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0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2997</xdr:rowOff>
    </xdr:from>
    <xdr:to>
      <xdr:col>102</xdr:col>
      <xdr:colOff>114300</xdr:colOff>
      <xdr:row>74</xdr:row>
      <xdr:rowOff>82093</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690297"/>
          <a:ext cx="8890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69850</xdr:rowOff>
    </xdr:from>
    <xdr:to>
      <xdr:col>102</xdr:col>
      <xdr:colOff>165100</xdr:colOff>
      <xdr:row>76</xdr:row>
      <xdr:rowOff>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162577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149975</xdr:rowOff>
    </xdr:from>
    <xdr:to>
      <xdr:col>98</xdr:col>
      <xdr:colOff>38100</xdr:colOff>
      <xdr:row>75</xdr:row>
      <xdr:rowOff>80125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71252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82232</xdr:rowOff>
    </xdr:from>
    <xdr:to>
      <xdr:col>116</xdr:col>
      <xdr:colOff>114300</xdr:colOff>
      <xdr:row>73</xdr:row>
      <xdr:rowOff>12382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42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105109</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27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36284</xdr:rowOff>
    </xdr:from>
    <xdr:to>
      <xdr:col>112</xdr:col>
      <xdr:colOff>38100</xdr:colOff>
      <xdr:row>73</xdr:row>
      <xdr:rowOff>137884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55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154411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32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63640</xdr:rowOff>
    </xdr:from>
    <xdr:to>
      <xdr:col>107</xdr:col>
      <xdr:colOff>101600</xdr:colOff>
      <xdr:row>73</xdr:row>
      <xdr:rowOff>165240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5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10317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35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123647</xdr:rowOff>
    </xdr:from>
    <xdr:to>
      <xdr:col>102</xdr:col>
      <xdr:colOff>165100</xdr:colOff>
      <xdr:row>74</xdr:row>
      <xdr:rowOff>53797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63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70324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41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31293</xdr:rowOff>
    </xdr:from>
    <xdr:to>
      <xdr:col>98</xdr:col>
      <xdr:colOff>38100</xdr:colOff>
      <xdr:row>74</xdr:row>
      <xdr:rowOff>132893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71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149420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49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歳出決算総額は住民一人あたり</a:t>
          </a:r>
          <a:r>
            <a:rPr kumimoji="1" lang="en-US" altLang="ja-JP" sz="1300">
              <a:latin typeface="ＭＳ Ｐゴシック" panose="020B0600070205080204" pitchFamily="50" charset="-128"/>
              <a:ea typeface="ＭＳ Ｐゴシック" panose="020B0600070205080204" pitchFamily="50" charset="-128"/>
            </a:rPr>
            <a:t>414,738</a:t>
          </a:r>
          <a:r>
            <a:rPr kumimoji="1" lang="ja-JP" altLang="en-US" sz="1300">
              <a:latin typeface="ＭＳ Ｐゴシック" panose="020B0600070205080204" pitchFamily="50" charset="-128"/>
              <a:ea typeface="ＭＳ Ｐゴシック" panose="020B0600070205080204" pitchFamily="50" charset="-128"/>
            </a:rPr>
            <a:t>円となっており、主な構成項目としては、扶助費（</a:t>
          </a:r>
          <a:r>
            <a:rPr kumimoji="1" lang="en-US" altLang="ja-JP" sz="1300">
              <a:latin typeface="ＭＳ Ｐゴシック" panose="020B0600070205080204" pitchFamily="50" charset="-128"/>
              <a:ea typeface="ＭＳ Ｐゴシック" panose="020B0600070205080204" pitchFamily="50" charset="-128"/>
            </a:rPr>
            <a:t>127,419</a:t>
          </a:r>
          <a:r>
            <a:rPr kumimoji="1" lang="ja-JP" altLang="en-US" sz="1300">
              <a:latin typeface="ＭＳ Ｐゴシック" panose="020B0600070205080204" pitchFamily="50" charset="-128"/>
              <a:ea typeface="ＭＳ Ｐゴシック" panose="020B0600070205080204" pitchFamily="50" charset="-128"/>
            </a:rPr>
            <a:t>円）、人件費（</a:t>
          </a:r>
          <a:r>
            <a:rPr kumimoji="1" lang="en-US" altLang="ja-JP" sz="1300">
              <a:latin typeface="ＭＳ Ｐゴシック" panose="020B0600070205080204" pitchFamily="50" charset="-128"/>
              <a:ea typeface="ＭＳ Ｐゴシック" panose="020B0600070205080204" pitchFamily="50" charset="-128"/>
            </a:rPr>
            <a:t>61,821</a:t>
          </a:r>
          <a:r>
            <a:rPr kumimoji="1" lang="ja-JP" altLang="en-US" sz="1300">
              <a:latin typeface="ＭＳ Ｐゴシック" panose="020B0600070205080204" pitchFamily="50" charset="-128"/>
              <a:ea typeface="ＭＳ Ｐゴシック" panose="020B0600070205080204" pitchFamily="50" charset="-128"/>
            </a:rPr>
            <a:t>円）、物件費（</a:t>
          </a:r>
          <a:r>
            <a:rPr kumimoji="1" lang="en-US" altLang="ja-JP" sz="1300">
              <a:latin typeface="ＭＳ Ｐゴシック" panose="020B0600070205080204" pitchFamily="50" charset="-128"/>
              <a:ea typeface="ＭＳ Ｐゴシック" panose="020B0600070205080204" pitchFamily="50" charset="-128"/>
            </a:rPr>
            <a:t>54,574</a:t>
          </a:r>
          <a:r>
            <a:rPr kumimoji="1" lang="ja-JP" altLang="en-US" sz="1300">
              <a:latin typeface="ＭＳ Ｐゴシック" panose="020B0600070205080204" pitchFamily="50" charset="-128"/>
              <a:ea typeface="ＭＳ Ｐゴシック" panose="020B0600070205080204" pitchFamily="50" charset="-128"/>
            </a:rPr>
            <a:t>円）、繰出金（</a:t>
          </a:r>
          <a:r>
            <a:rPr kumimoji="1" lang="en-US" altLang="ja-JP" sz="1300">
              <a:latin typeface="ＭＳ Ｐゴシック" panose="020B0600070205080204" pitchFamily="50" charset="-128"/>
              <a:ea typeface="ＭＳ Ｐゴシック" panose="020B0600070205080204" pitchFamily="50" charset="-128"/>
            </a:rPr>
            <a:t>49,175</a:t>
          </a:r>
          <a:r>
            <a:rPr kumimoji="1" lang="ja-JP" altLang="en-US" sz="1300">
              <a:latin typeface="ＭＳ Ｐゴシック" panose="020B0600070205080204" pitchFamily="50" charset="-128"/>
              <a:ea typeface="ＭＳ Ｐゴシック" panose="020B0600070205080204" pitchFamily="50" charset="-128"/>
            </a:rPr>
            <a:t>円）、補助費等（</a:t>
          </a:r>
          <a:r>
            <a:rPr kumimoji="1" lang="en-US" altLang="ja-JP" sz="1300">
              <a:latin typeface="ＭＳ Ｐゴシック" panose="020B0600070205080204" pitchFamily="50" charset="-128"/>
              <a:ea typeface="ＭＳ Ｐゴシック" panose="020B0600070205080204" pitchFamily="50" charset="-128"/>
            </a:rPr>
            <a:t>39,907</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扶助費については障がい福祉サービス給付費の増などにより、人件費については給与改定の影響などにより、それぞれ前年度より増加している。繰出金については、後期高齢者医療や介護保険に係る繰出金が、高齢化に伴い今後も増加していく見込みであるため、今後は病気の予防や健康増進を推進することで、給付費等の抑制をめざす。</a:t>
          </a:r>
        </a:p>
        <a:p>
          <a:r>
            <a:rPr kumimoji="1" lang="ja-JP" altLang="en-US" sz="1300">
              <a:latin typeface="ＭＳ Ｐゴシック" panose="020B0600070205080204" pitchFamily="50" charset="-128"/>
              <a:ea typeface="ＭＳ Ｐゴシック" panose="020B0600070205080204" pitchFamily="50" charset="-128"/>
            </a:rPr>
            <a:t>　一方で、物件費については新型コロナウイルス対策事業の減少などにより、補助費等については令和４年度の地域通貨（モックルコイン）促進事業分の減少などにより、それぞれ前年度より減少している。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大阪府河内長野市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99,226
98,271
109.63
41,471,284
41,152,747
243,216
22,441,704
26,560,216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62738</xdr:rowOff>
    </xdr:from>
    <xdr:to>
      <xdr:col>24</xdr:col>
      <xdr:colOff>63500</xdr:colOff>
      <xdr:row>33</xdr:row>
      <xdr:rowOff>77216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72058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5605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34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17780</xdr:rowOff>
    </xdr:from>
    <xdr:to>
      <xdr:col>19</xdr:col>
      <xdr:colOff>177800</xdr:colOff>
      <xdr:row>33</xdr:row>
      <xdr:rowOff>62738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675630"/>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144289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17780</xdr:rowOff>
    </xdr:from>
    <xdr:to>
      <xdr:col>15</xdr:col>
      <xdr:colOff>50800</xdr:colOff>
      <xdr:row>33</xdr:row>
      <xdr:rowOff>90170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6756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130573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33782</xdr:rowOff>
    </xdr:from>
    <xdr:to>
      <xdr:col>10</xdr:col>
      <xdr:colOff>114300</xdr:colOff>
      <xdr:row>33</xdr:row>
      <xdr:rowOff>90170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91632"/>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44704</xdr:rowOff>
    </xdr:from>
    <xdr:to>
      <xdr:col>10</xdr:col>
      <xdr:colOff>165100</xdr:colOff>
      <xdr:row>34</xdr:row>
      <xdr:rowOff>146304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137431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6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xdr:rowOff>
    </xdr:from>
    <xdr:to>
      <xdr:col>6</xdr:col>
      <xdr:colOff>38100</xdr:colOff>
      <xdr:row>34</xdr:row>
      <xdr:rowOff>102870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93997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26416</xdr:rowOff>
    </xdr:from>
    <xdr:to>
      <xdr:col>24</xdr:col>
      <xdr:colOff>114300</xdr:colOff>
      <xdr:row>33</xdr:row>
      <xdr:rowOff>128016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8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49293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3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11938</xdr:rowOff>
    </xdr:from>
    <xdr:to>
      <xdr:col>20</xdr:col>
      <xdr:colOff>38100</xdr:colOff>
      <xdr:row>33</xdr:row>
      <xdr:rowOff>113538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6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130065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4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138430</xdr:rowOff>
    </xdr:from>
    <xdr:to>
      <xdr:col>15</xdr:col>
      <xdr:colOff>101600</xdr:colOff>
      <xdr:row>33</xdr:row>
      <xdr:rowOff>68580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85107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39370</xdr:rowOff>
    </xdr:from>
    <xdr:to>
      <xdr:col>10</xdr:col>
      <xdr:colOff>165100</xdr:colOff>
      <xdr:row>33</xdr:row>
      <xdr:rowOff>140970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157497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7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154432</xdr:rowOff>
    </xdr:from>
    <xdr:to>
      <xdr:col>6</xdr:col>
      <xdr:colOff>38100</xdr:colOff>
      <xdr:row>33</xdr:row>
      <xdr:rowOff>84582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101109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14084</xdr:rowOff>
    </xdr:from>
    <xdr:to>
      <xdr:col>24</xdr:col>
      <xdr:colOff>63500</xdr:colOff>
      <xdr:row>57</xdr:row>
      <xdr:rowOff>61089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786734"/>
          <a:ext cx="838200" cy="4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170952</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0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14084</xdr:rowOff>
    </xdr:from>
    <xdr:to>
      <xdr:col>19</xdr:col>
      <xdr:colOff>177800</xdr:colOff>
      <xdr:row>57</xdr:row>
      <xdr:rowOff>41901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786734"/>
          <a:ext cx="889000" cy="2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72187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84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162757</xdr:rowOff>
    </xdr:from>
    <xdr:to>
      <xdr:col>15</xdr:col>
      <xdr:colOff>50800</xdr:colOff>
      <xdr:row>57</xdr:row>
      <xdr:rowOff>41901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421057"/>
          <a:ext cx="889000" cy="39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104692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162757</xdr:rowOff>
    </xdr:from>
    <xdr:to>
      <xdr:col>10</xdr:col>
      <xdr:colOff>114300</xdr:colOff>
      <xdr:row>57</xdr:row>
      <xdr:rowOff>147513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421057"/>
          <a:ext cx="889000" cy="49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89856</xdr:rowOff>
    </xdr:from>
    <xdr:to>
      <xdr:col>10</xdr:col>
      <xdr:colOff>165100</xdr:colOff>
      <xdr:row>55</xdr:row>
      <xdr:rowOff>20006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36533</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22670</xdr:rowOff>
    </xdr:from>
    <xdr:to>
      <xdr:col>6</xdr:col>
      <xdr:colOff>38100</xdr:colOff>
      <xdr:row>57</xdr:row>
      <xdr:rowOff>124270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140797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10289</xdr:rowOff>
    </xdr:from>
    <xdr:to>
      <xdr:col>24</xdr:col>
      <xdr:colOff>114300</xdr:colOff>
      <xdr:row>57</xdr:row>
      <xdr:rowOff>111889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8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126502</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2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134734</xdr:rowOff>
    </xdr:from>
    <xdr:to>
      <xdr:col>20</xdr:col>
      <xdr:colOff>38100</xdr:colOff>
      <xdr:row>57</xdr:row>
      <xdr:rowOff>64884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3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81411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51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162551</xdr:rowOff>
    </xdr:from>
    <xdr:to>
      <xdr:col>15</xdr:col>
      <xdr:colOff>101600</xdr:colOff>
      <xdr:row>57</xdr:row>
      <xdr:rowOff>92701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6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83828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5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111957</xdr:rowOff>
    </xdr:from>
    <xdr:to>
      <xdr:col>10</xdr:col>
      <xdr:colOff>165100</xdr:colOff>
      <xdr:row>55</xdr:row>
      <xdr:rowOff>42107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37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33234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46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96713</xdr:rowOff>
    </xdr:from>
    <xdr:to>
      <xdr:col>6</xdr:col>
      <xdr:colOff>38100</xdr:colOff>
      <xdr:row>58</xdr:row>
      <xdr:rowOff>26863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17990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6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32647</xdr:rowOff>
    </xdr:from>
    <xdr:to>
      <xdr:col>24</xdr:col>
      <xdr:colOff>62865</xdr:colOff>
      <xdr:row>79</xdr:row>
      <xdr:rowOff>114821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05597"/>
          <a:ext cx="127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118648</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6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114821</xdr:rowOff>
    </xdr:from>
    <xdr:to>
      <xdr:col>24</xdr:col>
      <xdr:colOff>152400</xdr:colOff>
      <xdr:row>79</xdr:row>
      <xdr:rowOff>114821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65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150774</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8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32647</xdr:rowOff>
    </xdr:from>
    <xdr:to>
      <xdr:col>24</xdr:col>
      <xdr:colOff>152400</xdr:colOff>
      <xdr:row>71</xdr:row>
      <xdr:rowOff>32647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0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57617</xdr:rowOff>
    </xdr:from>
    <xdr:to>
      <xdr:col>24</xdr:col>
      <xdr:colOff>63500</xdr:colOff>
      <xdr:row>77</xdr:row>
      <xdr:rowOff>108649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59267"/>
          <a:ext cx="838200" cy="5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107259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66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84381</xdr:rowOff>
    </xdr:from>
    <xdr:to>
      <xdr:col>24</xdr:col>
      <xdr:colOff>114300</xdr:colOff>
      <xdr:row>77</xdr:row>
      <xdr:rowOff>14531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1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108649</xdr:rowOff>
    </xdr:from>
    <xdr:to>
      <xdr:col>19</xdr:col>
      <xdr:colOff>177800</xdr:colOff>
      <xdr:row>77</xdr:row>
      <xdr:rowOff>113342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310299"/>
          <a:ext cx="889000" cy="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170800</xdr:rowOff>
    </xdr:from>
    <xdr:to>
      <xdr:col>20</xdr:col>
      <xdr:colOff>38100</xdr:colOff>
      <xdr:row>77</xdr:row>
      <xdr:rowOff>100950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117477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7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113342</xdr:rowOff>
    </xdr:from>
    <xdr:to>
      <xdr:col>15</xdr:col>
      <xdr:colOff>50800</xdr:colOff>
      <xdr:row>78</xdr:row>
      <xdr:rowOff>137109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14992"/>
          <a:ext cx="889000" cy="19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122230</xdr:rowOff>
    </xdr:from>
    <xdr:to>
      <xdr:col>15</xdr:col>
      <xdr:colOff>101600</xdr:colOff>
      <xdr:row>77</xdr:row>
      <xdr:rowOff>52380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68907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2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137109</xdr:rowOff>
    </xdr:from>
    <xdr:to>
      <xdr:col>10</xdr:col>
      <xdr:colOff>114300</xdr:colOff>
      <xdr:row>79</xdr:row>
      <xdr:rowOff>15647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510209"/>
          <a:ext cx="889000" cy="4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26386</xdr:rowOff>
    </xdr:from>
    <xdr:to>
      <xdr:col>10</xdr:col>
      <xdr:colOff>165100</xdr:colOff>
      <xdr:row>78</xdr:row>
      <xdr:rowOff>127986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39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144513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7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42135</xdr:rowOff>
    </xdr:from>
    <xdr:to>
      <xdr:col>6</xdr:col>
      <xdr:colOff>38100</xdr:colOff>
      <xdr:row>78</xdr:row>
      <xdr:rowOff>143735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4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160262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6817</xdr:rowOff>
    </xdr:from>
    <xdr:to>
      <xdr:col>24</xdr:col>
      <xdr:colOff>114300</xdr:colOff>
      <xdr:row>77</xdr:row>
      <xdr:rowOff>108417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0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156694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8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57849</xdr:rowOff>
    </xdr:from>
    <xdr:to>
      <xdr:col>20</xdr:col>
      <xdr:colOff>38100</xdr:colOff>
      <xdr:row>77</xdr:row>
      <xdr:rowOff>159449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5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150576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5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62542</xdr:rowOff>
    </xdr:from>
    <xdr:to>
      <xdr:col>15</xdr:col>
      <xdr:colOff>101600</xdr:colOff>
      <xdr:row>77</xdr:row>
      <xdr:rowOff>164142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6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155269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56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86309</xdr:rowOff>
    </xdr:from>
    <xdr:to>
      <xdr:col>10</xdr:col>
      <xdr:colOff>165100</xdr:colOff>
      <xdr:row>79</xdr:row>
      <xdr:rowOff>16459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5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7586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52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136297</xdr:rowOff>
    </xdr:from>
    <xdr:to>
      <xdr:col>6</xdr:col>
      <xdr:colOff>38100</xdr:colOff>
      <xdr:row>79</xdr:row>
      <xdr:rowOff>66447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50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57574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602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92771</xdr:rowOff>
    </xdr:from>
    <xdr:to>
      <xdr:col>24</xdr:col>
      <xdr:colOff>62865</xdr:colOff>
      <xdr:row>99</xdr:row>
      <xdr:rowOff>2474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51821"/>
          <a:ext cx="1270"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2474</xdr:rowOff>
    </xdr:from>
    <xdr:to>
      <xdr:col>24</xdr:col>
      <xdr:colOff>152400</xdr:colOff>
      <xdr:row>99</xdr:row>
      <xdr:rowOff>2474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39448</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92771</xdr:rowOff>
    </xdr:from>
    <xdr:to>
      <xdr:col>24</xdr:col>
      <xdr:colOff>152400</xdr:colOff>
      <xdr:row>89</xdr:row>
      <xdr:rowOff>92771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5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13577</xdr:rowOff>
    </xdr:from>
    <xdr:to>
      <xdr:col>24</xdr:col>
      <xdr:colOff>63500</xdr:colOff>
      <xdr:row>96</xdr:row>
      <xdr:rowOff>147407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472777"/>
          <a:ext cx="838200" cy="13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155244</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271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132367</xdr:rowOff>
    </xdr:from>
    <xdr:to>
      <xdr:col>24</xdr:col>
      <xdr:colOff>114300</xdr:colOff>
      <xdr:row>96</xdr:row>
      <xdr:rowOff>62517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13577</xdr:rowOff>
    </xdr:from>
    <xdr:to>
      <xdr:col>19</xdr:col>
      <xdr:colOff>177800</xdr:colOff>
      <xdr:row>96</xdr:row>
      <xdr:rowOff>27752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472777"/>
          <a:ext cx="889000" cy="1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5037</xdr:rowOff>
    </xdr:from>
    <xdr:to>
      <xdr:col>20</xdr:col>
      <xdr:colOff>38100</xdr:colOff>
      <xdr:row>95</xdr:row>
      <xdr:rowOff>106637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29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123164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06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27752</xdr:rowOff>
    </xdr:from>
    <xdr:to>
      <xdr:col>15</xdr:col>
      <xdr:colOff>50800</xdr:colOff>
      <xdr:row>96</xdr:row>
      <xdr:rowOff>92511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486952"/>
          <a:ext cx="889000" cy="6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43311</xdr:rowOff>
    </xdr:from>
    <xdr:to>
      <xdr:col>15</xdr:col>
      <xdr:colOff>101600</xdr:colOff>
      <xdr:row>95</xdr:row>
      <xdr:rowOff>144911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33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161438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10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92511</xdr:rowOff>
    </xdr:from>
    <xdr:to>
      <xdr:col>10</xdr:col>
      <xdr:colOff>114300</xdr:colOff>
      <xdr:row>97</xdr:row>
      <xdr:rowOff>25825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551711"/>
          <a:ext cx="889000" cy="10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117638</xdr:rowOff>
    </xdr:from>
    <xdr:to>
      <xdr:col>10</xdr:col>
      <xdr:colOff>165100</xdr:colOff>
      <xdr:row>97</xdr:row>
      <xdr:rowOff>47788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38915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152876</xdr:rowOff>
    </xdr:from>
    <xdr:to>
      <xdr:col>6</xdr:col>
      <xdr:colOff>38100</xdr:colOff>
      <xdr:row>97</xdr:row>
      <xdr:rowOff>83026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74153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0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96607</xdr:rowOff>
    </xdr:from>
    <xdr:to>
      <xdr:col>24</xdr:col>
      <xdr:colOff>114300</xdr:colOff>
      <xdr:row>97</xdr:row>
      <xdr:rowOff>26757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5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75034</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3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134227</xdr:rowOff>
    </xdr:from>
    <xdr:to>
      <xdr:col>20</xdr:col>
      <xdr:colOff>38100</xdr:colOff>
      <xdr:row>96</xdr:row>
      <xdr:rowOff>64377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42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55504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51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148402</xdr:rowOff>
    </xdr:from>
    <xdr:to>
      <xdr:col>15</xdr:col>
      <xdr:colOff>101600</xdr:colOff>
      <xdr:row>96</xdr:row>
      <xdr:rowOff>78552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43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69679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52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41711</xdr:rowOff>
    </xdr:from>
    <xdr:to>
      <xdr:col>10</xdr:col>
      <xdr:colOff>165100</xdr:colOff>
      <xdr:row>96</xdr:row>
      <xdr:rowOff>143311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0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159838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27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146475</xdr:rowOff>
    </xdr:from>
    <xdr:to>
      <xdr:col>6</xdr:col>
      <xdr:colOff>38100</xdr:colOff>
      <xdr:row>97</xdr:row>
      <xdr:rowOff>76625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0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93152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38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42164</xdr:rowOff>
    </xdr:from>
    <xdr:to>
      <xdr:col>55</xdr:col>
      <xdr:colOff>0</xdr:colOff>
      <xdr:row>38</xdr:row>
      <xdr:rowOff>43307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557264"/>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42164</xdr:rowOff>
    </xdr:from>
    <xdr:to>
      <xdr:col>50</xdr:col>
      <xdr:colOff>114300</xdr:colOff>
      <xdr:row>38</xdr:row>
      <xdr:rowOff>44831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557264"/>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161688</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162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44831</xdr:rowOff>
    </xdr:from>
    <xdr:to>
      <xdr:col>45</xdr:col>
      <xdr:colOff>177800</xdr:colOff>
      <xdr:row>38</xdr:row>
      <xdr:rowOff>50927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559931"/>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162831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50927</xdr:rowOff>
    </xdr:from>
    <xdr:to>
      <xdr:col>41</xdr:col>
      <xdr:colOff>50800</xdr:colOff>
      <xdr:row>38</xdr:row>
      <xdr:rowOff>52451</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56602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43942</xdr:rowOff>
    </xdr:from>
    <xdr:to>
      <xdr:col>41</xdr:col>
      <xdr:colOff>101600</xdr:colOff>
      <xdr:row>37</xdr:row>
      <xdr:rowOff>145542</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162069</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29083</xdr:rowOff>
    </xdr:from>
    <xdr:to>
      <xdr:col>36</xdr:col>
      <xdr:colOff>165100</xdr:colOff>
      <xdr:row>37</xdr:row>
      <xdr:rowOff>130683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147210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163957</xdr:rowOff>
    </xdr:from>
    <xdr:to>
      <xdr:col>55</xdr:col>
      <xdr:colOff>50800</xdr:colOff>
      <xdr:row>38</xdr:row>
      <xdr:rowOff>94107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0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142384</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86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162814</xdr:rowOff>
    </xdr:from>
    <xdr:to>
      <xdr:col>50</xdr:col>
      <xdr:colOff>165100</xdr:colOff>
      <xdr:row>38</xdr:row>
      <xdr:rowOff>92964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0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84091</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599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165481</xdr:rowOff>
    </xdr:from>
    <xdr:to>
      <xdr:col>46</xdr:col>
      <xdr:colOff>38100</xdr:colOff>
      <xdr:row>38</xdr:row>
      <xdr:rowOff>95631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0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86758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01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127</xdr:rowOff>
    </xdr:from>
    <xdr:to>
      <xdr:col>41</xdr:col>
      <xdr:colOff>101600</xdr:colOff>
      <xdr:row>38</xdr:row>
      <xdr:rowOff>101727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1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92854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07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xdr:rowOff>
    </xdr:from>
    <xdr:to>
      <xdr:col>36</xdr:col>
      <xdr:colOff>165100</xdr:colOff>
      <xdr:row>38</xdr:row>
      <xdr:rowOff>103251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1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94378</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609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41278"/>
          <a:ext cx="1270" cy="133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4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4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142260</xdr:rowOff>
    </xdr:from>
    <xdr:to>
      <xdr:col>55</xdr:col>
      <xdr:colOff>0</xdr:colOff>
      <xdr:row>57</xdr:row>
      <xdr:rowOff>150444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914910"/>
          <a:ext cx="8382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73327</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74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142260</xdr:rowOff>
    </xdr:from>
    <xdr:to>
      <xdr:col>50</xdr:col>
      <xdr:colOff>114300</xdr:colOff>
      <xdr:row>57</xdr:row>
      <xdr:rowOff>158079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914910"/>
          <a:ext cx="889000" cy="1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4808</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60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157851</xdr:rowOff>
    </xdr:from>
    <xdr:to>
      <xdr:col>45</xdr:col>
      <xdr:colOff>177800</xdr:colOff>
      <xdr:row>57</xdr:row>
      <xdr:rowOff>158079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930501"/>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13495</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136682</xdr:rowOff>
    </xdr:from>
    <xdr:to>
      <xdr:col>41</xdr:col>
      <xdr:colOff>50800</xdr:colOff>
      <xdr:row>57</xdr:row>
      <xdr:rowOff>157851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909332"/>
          <a:ext cx="889000" cy="2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65949</xdr:rowOff>
    </xdr:from>
    <xdr:to>
      <xdr:col>41</xdr:col>
      <xdr:colOff>101600</xdr:colOff>
      <xdr:row>57</xdr:row>
      <xdr:rowOff>167549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12626</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80350</xdr:rowOff>
    </xdr:from>
    <xdr:to>
      <xdr:col>36</xdr:col>
      <xdr:colOff>165100</xdr:colOff>
      <xdr:row>58</xdr:row>
      <xdr:rowOff>10500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27027</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99644</xdr:rowOff>
    </xdr:from>
    <xdr:to>
      <xdr:col>55</xdr:col>
      <xdr:colOff>50800</xdr:colOff>
      <xdr:row>58</xdr:row>
      <xdr:rowOff>29794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7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78071</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50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91460</xdr:rowOff>
    </xdr:from>
    <xdr:to>
      <xdr:col>50</xdr:col>
      <xdr:colOff>165100</xdr:colOff>
      <xdr:row>58</xdr:row>
      <xdr:rowOff>21610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6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12737</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995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107279</xdr:rowOff>
    </xdr:from>
    <xdr:to>
      <xdr:col>46</xdr:col>
      <xdr:colOff>38100</xdr:colOff>
      <xdr:row>58</xdr:row>
      <xdr:rowOff>37429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28556</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997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107051</xdr:rowOff>
    </xdr:from>
    <xdr:to>
      <xdr:col>41</xdr:col>
      <xdr:colOff>101600</xdr:colOff>
      <xdr:row>58</xdr:row>
      <xdr:rowOff>37201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7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28328</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997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85882</xdr:rowOff>
    </xdr:from>
    <xdr:to>
      <xdr:col>36</xdr:col>
      <xdr:colOff>165100</xdr:colOff>
      <xdr:row>58</xdr:row>
      <xdr:rowOff>16032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5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7159</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995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20542</xdr:rowOff>
    </xdr:from>
    <xdr:to>
      <xdr:col>54</xdr:col>
      <xdr:colOff>189865</xdr:colOff>
      <xdr:row>79</xdr:row>
      <xdr:rowOff>26543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22042"/>
          <a:ext cx="1270" cy="154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30370</xdr:rowOff>
    </xdr:from>
    <xdr:ext cx="378565"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4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26543</xdr:rowOff>
    </xdr:from>
    <xdr:to>
      <xdr:col>55</xdr:col>
      <xdr:colOff>88900</xdr:colOff>
      <xdr:row>79</xdr:row>
      <xdr:rowOff>26543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7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138669</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7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20542</xdr:rowOff>
    </xdr:from>
    <xdr:to>
      <xdr:col>55</xdr:col>
      <xdr:colOff>88900</xdr:colOff>
      <xdr:row>70</xdr:row>
      <xdr:rowOff>20542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2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115602</xdr:rowOff>
    </xdr:from>
    <xdr:to>
      <xdr:col>55</xdr:col>
      <xdr:colOff>0</xdr:colOff>
      <xdr:row>78</xdr:row>
      <xdr:rowOff>137280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488702"/>
          <a:ext cx="838200" cy="2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169308</xdr:rowOff>
    </xdr:from>
    <xdr:ext cx="469744"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9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146431</xdr:rowOff>
    </xdr:from>
    <xdr:to>
      <xdr:col>55</xdr:col>
      <xdr:colOff>50800</xdr:colOff>
      <xdr:row>78</xdr:row>
      <xdr:rowOff>76581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4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115602</xdr:rowOff>
    </xdr:from>
    <xdr:to>
      <xdr:col>50</xdr:col>
      <xdr:colOff>114300</xdr:colOff>
      <xdr:row>78</xdr:row>
      <xdr:rowOff>133508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488702"/>
          <a:ext cx="889000" cy="1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110179</xdr:rowOff>
    </xdr:from>
    <xdr:to>
      <xdr:col>50</xdr:col>
      <xdr:colOff>165100</xdr:colOff>
      <xdr:row>78</xdr:row>
      <xdr:rowOff>40329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56856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148006</xdr:rowOff>
    </xdr:from>
    <xdr:to>
      <xdr:col>45</xdr:col>
      <xdr:colOff>177800</xdr:colOff>
      <xdr:row>78</xdr:row>
      <xdr:rowOff>133508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349656"/>
          <a:ext cx="889000" cy="15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90843</xdr:rowOff>
    </xdr:from>
    <xdr:to>
      <xdr:col>46</xdr:col>
      <xdr:colOff>38100</xdr:colOff>
      <xdr:row>78</xdr:row>
      <xdr:rowOff>20993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37520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148006</xdr:rowOff>
    </xdr:from>
    <xdr:to>
      <xdr:col>41</xdr:col>
      <xdr:colOff>50800</xdr:colOff>
      <xdr:row>78</xdr:row>
      <xdr:rowOff>168923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349656"/>
          <a:ext cx="889000" cy="19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76364</xdr:rowOff>
    </xdr:from>
    <xdr:to>
      <xdr:col>41</xdr:col>
      <xdr:colOff>101600</xdr:colOff>
      <xdr:row>78</xdr:row>
      <xdr:rowOff>6514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7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23041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05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31311</xdr:rowOff>
    </xdr:from>
    <xdr:to>
      <xdr:col>36</xdr:col>
      <xdr:colOff>165100</xdr:colOff>
      <xdr:row>78</xdr:row>
      <xdr:rowOff>132911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0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149438</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17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86480</xdr:rowOff>
    </xdr:from>
    <xdr:to>
      <xdr:col>55</xdr:col>
      <xdr:colOff>50800</xdr:colOff>
      <xdr:row>79</xdr:row>
      <xdr:rowOff>16630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5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1407</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7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64802</xdr:rowOff>
    </xdr:from>
    <xdr:to>
      <xdr:col>50</xdr:col>
      <xdr:colOff>165100</xdr:colOff>
      <xdr:row>78</xdr:row>
      <xdr:rowOff>166402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157529</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53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82708</xdr:rowOff>
    </xdr:from>
    <xdr:to>
      <xdr:col>46</xdr:col>
      <xdr:colOff>38100</xdr:colOff>
      <xdr:row>79</xdr:row>
      <xdr:rowOff>12858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5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3985</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54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97206</xdr:rowOff>
    </xdr:from>
    <xdr:to>
      <xdr:col>41</xdr:col>
      <xdr:colOff>101600</xdr:colOff>
      <xdr:row>78</xdr:row>
      <xdr:rowOff>27356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29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18483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39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118123</xdr:rowOff>
    </xdr:from>
    <xdr:to>
      <xdr:col>36</xdr:col>
      <xdr:colOff>165100</xdr:colOff>
      <xdr:row>79</xdr:row>
      <xdr:rowOff>48273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9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39400</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8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00490"/>
          <a:ext cx="1270" cy="134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168732</xdr:rowOff>
    </xdr:from>
    <xdr:to>
      <xdr:col>55</xdr:col>
      <xdr:colOff>0</xdr:colOff>
      <xdr:row>97</xdr:row>
      <xdr:rowOff>49301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627932"/>
          <a:ext cx="838200" cy="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30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49301</xdr:rowOff>
    </xdr:from>
    <xdr:to>
      <xdr:col>50</xdr:col>
      <xdr:colOff>114300</xdr:colOff>
      <xdr:row>97</xdr:row>
      <xdr:rowOff>53772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679951"/>
          <a:ext cx="889000" cy="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124337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2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53772</xdr:rowOff>
    </xdr:from>
    <xdr:to>
      <xdr:col>45</xdr:col>
      <xdr:colOff>177800</xdr:colOff>
      <xdr:row>97</xdr:row>
      <xdr:rowOff>77724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684422"/>
          <a:ext cx="889000" cy="2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4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118609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2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77724</xdr:rowOff>
    </xdr:from>
    <xdr:to>
      <xdr:col>41</xdr:col>
      <xdr:colOff>50800</xdr:colOff>
      <xdr:row>97</xdr:row>
      <xdr:rowOff>88582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708374"/>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19786</xdr:rowOff>
    </xdr:from>
    <xdr:to>
      <xdr:col>41</xdr:col>
      <xdr:colOff>101600</xdr:colOff>
      <xdr:row>96</xdr:row>
      <xdr:rowOff>121386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7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137913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25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27775</xdr:rowOff>
    </xdr:from>
    <xdr:to>
      <xdr:col>36</xdr:col>
      <xdr:colOff>165100</xdr:colOff>
      <xdr:row>96</xdr:row>
      <xdr:rowOff>129375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8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145902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26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117932</xdr:rowOff>
    </xdr:from>
    <xdr:to>
      <xdr:col>55</xdr:col>
      <xdr:colOff>50800</xdr:colOff>
      <xdr:row>97</xdr:row>
      <xdr:rowOff>48082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57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96359</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5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169951</xdr:rowOff>
    </xdr:from>
    <xdr:to>
      <xdr:col>50</xdr:col>
      <xdr:colOff>165100</xdr:colOff>
      <xdr:row>97</xdr:row>
      <xdr:rowOff>100101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62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91228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72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2972</xdr:rowOff>
    </xdr:from>
    <xdr:to>
      <xdr:col>46</xdr:col>
      <xdr:colOff>38100</xdr:colOff>
      <xdr:row>97</xdr:row>
      <xdr:rowOff>104572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63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95699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72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26924</xdr:rowOff>
    </xdr:from>
    <xdr:to>
      <xdr:col>41</xdr:col>
      <xdr:colOff>101600</xdr:colOff>
      <xdr:row>97</xdr:row>
      <xdr:rowOff>128524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5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119651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75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37782</xdr:rowOff>
    </xdr:from>
    <xdr:to>
      <xdr:col>36</xdr:col>
      <xdr:colOff>165100</xdr:colOff>
      <xdr:row>97</xdr:row>
      <xdr:rowOff>139382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66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130509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60833</xdr:rowOff>
    </xdr:from>
    <xdr:to>
      <xdr:col>85</xdr:col>
      <xdr:colOff>126364</xdr:colOff>
      <xdr:row>39</xdr:row>
      <xdr:rowOff>104521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04333"/>
          <a:ext cx="1269" cy="1586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108348</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9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104521</xdr:rowOff>
    </xdr:from>
    <xdr:to>
      <xdr:col>86</xdr:col>
      <xdr:colOff>25400</xdr:colOff>
      <xdr:row>39</xdr:row>
      <xdr:rowOff>104521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9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7510</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60833</xdr:rowOff>
    </xdr:from>
    <xdr:to>
      <xdr:col>86</xdr:col>
      <xdr:colOff>25400</xdr:colOff>
      <xdr:row>30</xdr:row>
      <xdr:rowOff>60833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32385</xdr:rowOff>
    </xdr:from>
    <xdr:to>
      <xdr:col>85</xdr:col>
      <xdr:colOff>127000</xdr:colOff>
      <xdr:row>36</xdr:row>
      <xdr:rowOff>63246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204585"/>
          <a:ext cx="8382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97426</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5926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74549</xdr:rowOff>
    </xdr:from>
    <xdr:to>
      <xdr:col>85</xdr:col>
      <xdr:colOff>177800</xdr:colOff>
      <xdr:row>36</xdr:row>
      <xdr:rowOff>4699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07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32385</xdr:rowOff>
    </xdr:from>
    <xdr:to>
      <xdr:col>81</xdr:col>
      <xdr:colOff>50800</xdr:colOff>
      <xdr:row>36</xdr:row>
      <xdr:rowOff>104267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204585"/>
          <a:ext cx="889000" cy="7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79629</xdr:rowOff>
    </xdr:from>
    <xdr:to>
      <xdr:col>81</xdr:col>
      <xdr:colOff>101600</xdr:colOff>
      <xdr:row>36</xdr:row>
      <xdr:rowOff>9779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08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26306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85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104267</xdr:rowOff>
    </xdr:from>
    <xdr:to>
      <xdr:col>76</xdr:col>
      <xdr:colOff>114300</xdr:colOff>
      <xdr:row>36</xdr:row>
      <xdr:rowOff>149987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27646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75057</xdr:rowOff>
    </xdr:from>
    <xdr:to>
      <xdr:col>76</xdr:col>
      <xdr:colOff>165100</xdr:colOff>
      <xdr:row>36</xdr:row>
      <xdr:rowOff>5207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21734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8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21844</xdr:rowOff>
    </xdr:from>
    <xdr:to>
      <xdr:col>71</xdr:col>
      <xdr:colOff>177800</xdr:colOff>
      <xdr:row>36</xdr:row>
      <xdr:rowOff>149987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194044"/>
          <a:ext cx="889000" cy="12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160147</xdr:rowOff>
    </xdr:from>
    <xdr:to>
      <xdr:col>72</xdr:col>
      <xdr:colOff>38100</xdr:colOff>
      <xdr:row>35</xdr:row>
      <xdr:rowOff>90297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106824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57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15367</xdr:rowOff>
    </xdr:from>
    <xdr:to>
      <xdr:col>67</xdr:col>
      <xdr:colOff>101600</xdr:colOff>
      <xdr:row>35</xdr:row>
      <xdr:rowOff>116967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133494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57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12446</xdr:rowOff>
    </xdr:from>
    <xdr:to>
      <xdr:col>85</xdr:col>
      <xdr:colOff>177800</xdr:colOff>
      <xdr:row>36</xdr:row>
      <xdr:rowOff>114046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1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162323</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16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153035</xdr:rowOff>
    </xdr:from>
    <xdr:to>
      <xdr:col>81</xdr:col>
      <xdr:colOff>101600</xdr:colOff>
      <xdr:row>36</xdr:row>
      <xdr:rowOff>83185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74312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24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53467</xdr:rowOff>
    </xdr:from>
    <xdr:to>
      <xdr:col>76</xdr:col>
      <xdr:colOff>165100</xdr:colOff>
      <xdr:row>36</xdr:row>
      <xdr:rowOff>155067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22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146194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31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99187</xdr:rowOff>
    </xdr:from>
    <xdr:to>
      <xdr:col>72</xdr:col>
      <xdr:colOff>38100</xdr:colOff>
      <xdr:row>37</xdr:row>
      <xdr:rowOff>29337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2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20464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36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142494</xdr:rowOff>
    </xdr:from>
    <xdr:to>
      <xdr:col>67</xdr:col>
      <xdr:colOff>101600</xdr:colOff>
      <xdr:row>36</xdr:row>
      <xdr:rowOff>72644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63771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23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66148</xdr:rowOff>
    </xdr:from>
    <xdr:to>
      <xdr:col>85</xdr:col>
      <xdr:colOff>127000</xdr:colOff>
      <xdr:row>58</xdr:row>
      <xdr:rowOff>16446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667348"/>
          <a:ext cx="838200" cy="29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146296</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04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117545</xdr:rowOff>
    </xdr:from>
    <xdr:to>
      <xdr:col>81</xdr:col>
      <xdr:colOff>50800</xdr:colOff>
      <xdr:row>58</xdr:row>
      <xdr:rowOff>16446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890195"/>
          <a:ext cx="889000" cy="7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122445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3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114154</xdr:rowOff>
    </xdr:from>
    <xdr:to>
      <xdr:col>76</xdr:col>
      <xdr:colOff>114300</xdr:colOff>
      <xdr:row>57</xdr:row>
      <xdr:rowOff>117545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886804"/>
          <a:ext cx="8890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147782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40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114154</xdr:rowOff>
    </xdr:from>
    <xdr:to>
      <xdr:col>71</xdr:col>
      <xdr:colOff>177800</xdr:colOff>
      <xdr:row>57</xdr:row>
      <xdr:rowOff>121507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886804"/>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85681</xdr:rowOff>
    </xdr:from>
    <xdr:to>
      <xdr:col>72</xdr:col>
      <xdr:colOff>38100</xdr:colOff>
      <xdr:row>56</xdr:row>
      <xdr:rowOff>15831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32358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2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39770</xdr:rowOff>
    </xdr:from>
    <xdr:to>
      <xdr:col>67</xdr:col>
      <xdr:colOff>101600</xdr:colOff>
      <xdr:row>56</xdr:row>
      <xdr:rowOff>141370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157897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4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15348</xdr:rowOff>
    </xdr:from>
    <xdr:to>
      <xdr:col>85</xdr:col>
      <xdr:colOff>177800</xdr:colOff>
      <xdr:row>56</xdr:row>
      <xdr:rowOff>116948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61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165225</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59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137096</xdr:rowOff>
    </xdr:from>
    <xdr:to>
      <xdr:col>81</xdr:col>
      <xdr:colOff>101600</xdr:colOff>
      <xdr:row>58</xdr:row>
      <xdr:rowOff>67246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0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58373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0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66745</xdr:rowOff>
    </xdr:from>
    <xdr:to>
      <xdr:col>76</xdr:col>
      <xdr:colOff>165100</xdr:colOff>
      <xdr:row>57</xdr:row>
      <xdr:rowOff>168345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3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159472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93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63354</xdr:rowOff>
    </xdr:from>
    <xdr:to>
      <xdr:col>72</xdr:col>
      <xdr:colOff>38100</xdr:colOff>
      <xdr:row>57</xdr:row>
      <xdr:rowOff>164954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3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156081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92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70707</xdr:rowOff>
    </xdr:from>
    <xdr:to>
      <xdr:col>67</xdr:col>
      <xdr:colOff>101600</xdr:colOff>
      <xdr:row>58</xdr:row>
      <xdr:rowOff>857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163434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93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86593"/>
          <a:ext cx="1269" cy="145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126202</xdr:rowOff>
    </xdr:from>
    <xdr:to>
      <xdr:col>85</xdr:col>
      <xdr:colOff>127000</xdr:colOff>
      <xdr:row>79</xdr:row>
      <xdr:rowOff>92238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499302"/>
          <a:ext cx="838200" cy="13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114679</xdr:rowOff>
    </xdr:from>
    <xdr:ext cx="378565"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487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83313</xdr:rowOff>
    </xdr:from>
    <xdr:to>
      <xdr:col>81</xdr:col>
      <xdr:colOff>50800</xdr:colOff>
      <xdr:row>79</xdr:row>
      <xdr:rowOff>92238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627863"/>
          <a:ext cx="889000" cy="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1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89788</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29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4390</xdr:rowOff>
    </xdr:from>
    <xdr:to>
      <xdr:col>76</xdr:col>
      <xdr:colOff>114300</xdr:colOff>
      <xdr:row>79</xdr:row>
      <xdr:rowOff>83313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48940"/>
          <a:ext cx="889000" cy="7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1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89571</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3017" y="1329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110852</xdr:rowOff>
    </xdr:from>
    <xdr:to>
      <xdr:col>71</xdr:col>
      <xdr:colOff>177800</xdr:colOff>
      <xdr:row>79</xdr:row>
      <xdr:rowOff>4390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312502"/>
          <a:ext cx="889000" cy="23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106643</xdr:rowOff>
    </xdr:from>
    <xdr:to>
      <xdr:col>72</xdr:col>
      <xdr:colOff>38100</xdr:colOff>
      <xdr:row>79</xdr:row>
      <xdr:rowOff>36793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4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53320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2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82913</xdr:rowOff>
    </xdr:from>
    <xdr:to>
      <xdr:col>67</xdr:col>
      <xdr:colOff>101600</xdr:colOff>
      <xdr:row>79</xdr:row>
      <xdr:rowOff>13063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4190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54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75402</xdr:rowOff>
    </xdr:from>
    <xdr:to>
      <xdr:col>85</xdr:col>
      <xdr:colOff>177800</xdr:colOff>
      <xdr:row>79</xdr:row>
      <xdr:rowOff>5552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44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98279</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299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41438</xdr:rowOff>
    </xdr:from>
    <xdr:to>
      <xdr:col>81</xdr:col>
      <xdr:colOff>101600</xdr:colOff>
      <xdr:row>79</xdr:row>
      <xdr:rowOff>143038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134165</xdr:rowOff>
    </xdr:from>
    <xdr:ext cx="313932"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24333" y="136787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32513</xdr:rowOff>
    </xdr:from>
    <xdr:to>
      <xdr:col>76</xdr:col>
      <xdr:colOff>165100</xdr:colOff>
      <xdr:row>79</xdr:row>
      <xdr:rowOff>134113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7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125240</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3017" y="13669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125040</xdr:rowOff>
    </xdr:from>
    <xdr:to>
      <xdr:col>72</xdr:col>
      <xdr:colOff>38100</xdr:colOff>
      <xdr:row>79</xdr:row>
      <xdr:rowOff>55190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49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46317</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590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60052</xdr:rowOff>
    </xdr:from>
    <xdr:to>
      <xdr:col>67</xdr:col>
      <xdr:colOff>101600</xdr:colOff>
      <xdr:row>77</xdr:row>
      <xdr:rowOff>161652</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26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6729</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0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141376</xdr:rowOff>
    </xdr:from>
    <xdr:to>
      <xdr:col>85</xdr:col>
      <xdr:colOff>127000</xdr:colOff>
      <xdr:row>95</xdr:row>
      <xdr:rowOff>143433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429126"/>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53312</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16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141376</xdr:rowOff>
    </xdr:from>
    <xdr:to>
      <xdr:col>81</xdr:col>
      <xdr:colOff>50800</xdr:colOff>
      <xdr:row>95</xdr:row>
      <xdr:rowOff>154082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429126"/>
          <a:ext cx="889000" cy="1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138580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8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152425</xdr:rowOff>
    </xdr:from>
    <xdr:to>
      <xdr:col>76</xdr:col>
      <xdr:colOff>114300</xdr:colOff>
      <xdr:row>95</xdr:row>
      <xdr:rowOff>154082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440175"/>
          <a:ext cx="8890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148925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149568</xdr:rowOff>
    </xdr:from>
    <xdr:to>
      <xdr:col>71</xdr:col>
      <xdr:colOff>177800</xdr:colOff>
      <xdr:row>95</xdr:row>
      <xdr:rowOff>152425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43731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67221</xdr:rowOff>
    </xdr:from>
    <xdr:to>
      <xdr:col>72</xdr:col>
      <xdr:colOff>38100</xdr:colOff>
      <xdr:row>95</xdr:row>
      <xdr:rowOff>168821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13898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74288</xdr:rowOff>
    </xdr:from>
    <xdr:to>
      <xdr:col>67</xdr:col>
      <xdr:colOff>101600</xdr:colOff>
      <xdr:row>96</xdr:row>
      <xdr:rowOff>4438</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20965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92633</xdr:rowOff>
    </xdr:from>
    <xdr:to>
      <xdr:col>85</xdr:col>
      <xdr:colOff>177800</xdr:colOff>
      <xdr:row>96</xdr:row>
      <xdr:rowOff>22783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38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71060</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90576</xdr:rowOff>
    </xdr:from>
    <xdr:to>
      <xdr:col>81</xdr:col>
      <xdr:colOff>101600</xdr:colOff>
      <xdr:row>96</xdr:row>
      <xdr:rowOff>20726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37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11853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47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103282</xdr:rowOff>
    </xdr:from>
    <xdr:to>
      <xdr:col>76</xdr:col>
      <xdr:colOff>165100</xdr:colOff>
      <xdr:row>96</xdr:row>
      <xdr:rowOff>33432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3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24559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48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101625</xdr:rowOff>
    </xdr:from>
    <xdr:to>
      <xdr:col>72</xdr:col>
      <xdr:colOff>38100</xdr:colOff>
      <xdr:row>96</xdr:row>
      <xdr:rowOff>31775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38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22902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48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98768</xdr:rowOff>
    </xdr:from>
    <xdr:to>
      <xdr:col>67</xdr:col>
      <xdr:colOff>101600</xdr:colOff>
      <xdr:row>96</xdr:row>
      <xdr:rowOff>28918</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38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20045</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47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155401</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499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77297</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2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99585</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443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106062</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110952</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26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主な構成項目である民生費については、住民一人当たり</a:t>
          </a:r>
          <a:r>
            <a:rPr kumimoji="1" lang="en-US" altLang="ja-JP" sz="1300">
              <a:latin typeface="ＭＳ Ｐゴシック" panose="020B0600070205080204" pitchFamily="50" charset="-128"/>
              <a:ea typeface="ＭＳ Ｐゴシック" panose="020B0600070205080204" pitchFamily="50" charset="-128"/>
            </a:rPr>
            <a:t>193,272</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円となっており、類似団体内平均値よりは低い傾向にあるものの、高齢化に伴い、障がい者や後期高齢者医療に対する給付費の増加が今後も見込まれる。</a:t>
          </a:r>
        </a:p>
        <a:p>
          <a:r>
            <a:rPr kumimoji="1" lang="ja-JP" altLang="en-US" sz="1300">
              <a:latin typeface="ＭＳ Ｐゴシック" panose="020B0600070205080204" pitchFamily="50" charset="-128"/>
              <a:ea typeface="ＭＳ Ｐゴシック" panose="020B0600070205080204" pitchFamily="50" charset="-128"/>
            </a:rPr>
            <a:t>　総務費については、住民一人当たり</a:t>
          </a:r>
          <a:r>
            <a:rPr kumimoji="1" lang="en-US" altLang="ja-JP" sz="1300">
              <a:latin typeface="ＭＳ Ｐゴシック" panose="020B0600070205080204" pitchFamily="50" charset="-128"/>
              <a:ea typeface="ＭＳ Ｐゴシック" panose="020B0600070205080204" pitchFamily="50" charset="-128"/>
            </a:rPr>
            <a:t>54,694</a:t>
          </a:r>
          <a:r>
            <a:rPr kumimoji="1" lang="ja-JP" altLang="en-US" sz="1300">
              <a:latin typeface="ＭＳ Ｐゴシック" panose="020B0600070205080204" pitchFamily="50" charset="-128"/>
              <a:ea typeface="ＭＳ Ｐゴシック" panose="020B0600070205080204" pitchFamily="50" charset="-128"/>
            </a:rPr>
            <a:t>円となり、令和４年度から大幅に減少し、類似団体平均値も下回った。これは令和４年度に市有施設に関してＥＳＣＯ事業により設備の省エネルギー化を図ったことなどによるものである。</a:t>
          </a:r>
        </a:p>
        <a:p>
          <a:r>
            <a:rPr kumimoji="1" lang="ja-JP" altLang="en-US" sz="1300">
              <a:latin typeface="ＭＳ Ｐゴシック" panose="020B0600070205080204" pitchFamily="50" charset="-128"/>
              <a:ea typeface="ＭＳ Ｐゴシック" panose="020B0600070205080204" pitchFamily="50" charset="-128"/>
            </a:rPr>
            <a:t>　教育費については、住民一人当たり</a:t>
          </a:r>
          <a:r>
            <a:rPr kumimoji="1" lang="en-US" altLang="ja-JP" sz="1300">
              <a:latin typeface="ＭＳ Ｐゴシック" panose="020B0600070205080204" pitchFamily="50" charset="-128"/>
              <a:ea typeface="ＭＳ Ｐゴシック" panose="020B0600070205080204" pitchFamily="50" charset="-128"/>
            </a:rPr>
            <a:t>45,861</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円となっており、類似団体内平均値よりは低い傾向にあるものの、南花台地区施設一体型小中一貫教育推進校の整備にかかる経費などが増加したことなどにより、令和４年度から大幅に増加した。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大阪府河内長野市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年度に取崩しを行ったものの、平成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年度以降は取り崩すことなく実質収支の黒字を確保できたため、残高は増加を続けている。令和２年度、令和３年度に減少しているのは、標準財政規模が増加したことによるものである。</a:t>
          </a:r>
        </a:p>
        <a:p>
          <a:r>
            <a:rPr kumimoji="1" lang="ja-JP" altLang="en-US" sz="1400">
              <a:latin typeface="ＭＳ ゴシック" pitchFamily="49" charset="-128"/>
              <a:ea typeface="ＭＳ ゴシック" pitchFamily="49" charset="-128"/>
            </a:rPr>
            <a:t>　また、実質単年度収支も黒字となっており、実質収支額及び実質単年度収支の比率は、それぞれ</a:t>
          </a:r>
          <a:r>
            <a:rPr kumimoji="1" lang="en-US" altLang="ja-JP" sz="1400">
              <a:latin typeface="ＭＳ ゴシック" pitchFamily="49" charset="-128"/>
              <a:ea typeface="ＭＳ ゴシック" pitchFamily="49" charset="-128"/>
            </a:rPr>
            <a:t>1.08</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1.71</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今後も財政調整基金に頼らない財政運営をめざす。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大阪府河内長野市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令和５年度は、後期高齢者医療特別会計においては、被保険者数の増加により保険料収入が増加し、実質収支額が増加した。</a:t>
          </a:r>
        </a:p>
        <a:p>
          <a:r>
            <a:rPr kumimoji="1" lang="ja-JP" altLang="en-US" sz="1400">
              <a:latin typeface="ＭＳ ゴシック" pitchFamily="49" charset="-128"/>
              <a:ea typeface="ＭＳ ゴシック" pitchFamily="49" charset="-128"/>
            </a:rPr>
            <a:t>　水道事業会計においては、留保資金が減少したことなどにより、実質収支額が減少した。下水道事業会計においては、人口減少などから利益剰余金が減少し、実質収支額が減少した。</a:t>
          </a:r>
        </a:p>
        <a:p>
          <a:r>
            <a:rPr kumimoji="1" lang="ja-JP" altLang="en-US" sz="1400">
              <a:latin typeface="ＭＳ ゴシック" pitchFamily="49" charset="-128"/>
              <a:ea typeface="ＭＳ ゴシック" pitchFamily="49" charset="-128"/>
            </a:rPr>
            <a:t>　その他、国民健康保険事業勘定特別会計及び介護保険特別会計においても実質収支額が減少しており、全会計として黒字額は減少している。</a:t>
          </a:r>
        </a:p>
        <a:p>
          <a:r>
            <a:rPr kumimoji="1" lang="ja-JP" altLang="en-US" sz="1400">
              <a:latin typeface="ＭＳ ゴシック" pitchFamily="49" charset="-128"/>
              <a:ea typeface="ＭＳ ゴシック" pitchFamily="49" charset="-128"/>
            </a:rPr>
            <a:t>　今後も、既存事業を見直すことで、健全な財政運営を持続していく。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大阪府河内長野市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年度において、借換債の発行を抑制したうえで、市債の償還を行ったため、元利償還金は平成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低い水準で推移している。しかしながら、近年施設の整備事業が集中したこと等の影響により増加傾向にある。令和５年度では臨時財政対策債の発行を約１億円、建設事業債の発行を約２億円抑制するなど、地方債残高の圧縮を図っている。建設事業についても、事業年度の延伸や規模の縮小を行い、さらに事業の優先度を明確にし、事業費の平準化を行うことで、地方債の新規発行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大阪府河内長野市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繰上償還の実施や、臨時財政対策債の発行抑制により地方債残高の圧縮に努めてきたことや、財政調整基金の取崩しを行わない財政運営などにより、充当可能財源等が将来負担額を上回り、将来負担が算定されない状態を維持している。</a:t>
          </a:r>
        </a:p>
        <a:p>
          <a:r>
            <a:rPr kumimoji="1" lang="ja-JP" altLang="en-US" sz="1400">
              <a:latin typeface="ＭＳ ゴシック" pitchFamily="49" charset="-128"/>
              <a:ea typeface="ＭＳ ゴシック" pitchFamily="49" charset="-128"/>
            </a:rPr>
            <a:t>　今後も、普通建設事業について、事業年度の延伸や規模の縮小を行い、さらに事業の優先度を明確にするなど、事業費の平準化を図ることで地方債の発行を抑制していく。また、普通交付税の算入のある地方債を活用することで、将来世代への負担を軽減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大阪府河内長野市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令和５年度末基金残高は、普通会計で約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13,526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百万円となっており、前年度末から約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令和５年度の決算見込みをふまえて、特定目的基金の取崩しを一部抑制したほか、財政調整基金及び減債基金を取崩さなかったこと、また、公共施設維持改修基金の計画的な積立て、ふるさと納税の基金積立てを行ったことが要因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財政調整基金などにおいて、目標額を確保できるよう長期的な見通しのもとで財政運営を行う。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一方で、ふるさと納税制度により近年は寄附金が増加しているため、積極的に活用していく。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・公共施設維持改修基金：公共施設の維持改修に要する資金に充てる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・普通建設事業基金：普通建設事業を円滑かつ効率的に行うため。</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・長寿ふれあい基金：在宅福祉の向上、健康づくり、地域福祉に係る人材の確保、育成等の高齢者福祉の増進に資するため。</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・日野地区環境整備基金：日野地区の発展と活性化を図ることを盲的として、同地区が取り組む環境整備及び地域活動事業に要する資金に充てるため。</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・ふるさとづくり基金：ふるさとづくり事業の施行に要する基金に充てるため。</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・滝畑地区環境整備基金：滝畑地区の発展と活性化を図ることを目的として、同地区が取り組む環境整備及び地域活動事業に要する資金に充てるため。</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・緑化基金：緑化の推進に必要な資金に充当するため。</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生涯学習及び国際交流基金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文化及び芸術の振興、図書館の充実、文化財の保護及び活用、青少年の健全育成、国際化及び多文化共生の推進等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スポーツの振興を除く。</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に要する資金に充てるため。</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・子ども教育支援振興基金：未来の河内長野市を担う子どもの教育保障に必要な資金に充てるため。</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・豊かな森林づくり基金：森林が有する様々な公益的機能の維持増進を図り、将来にわたって豊かな森林を守り育てていくために必要な資金に充てる。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・奨学基金：奨学基金に関する事務を円滑かつ効率的に行うため。</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・市民公益活動事業：市民公益活動を支援するために必要な資金に充てるため。</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・スポーツ振興基金：スポーツの振興に要する資金に充てるため。</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公共施設維持改修基金について、令和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年度では取崩しを行うことなく、公共施設再配置計画に基づく所要額に対応できるよう、毎年度計画的に積立てを行っていることから増加した。普通建設事業基金についても、令和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年度では取崩しを行わず、基金利子及び一般財源による積立てを行ったことで残高が増加している。また、ふるさと納税を用途に応じて各基金に積み立てており、令和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年度においては、約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337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百万円の積立てを行ったことで特定目的基金全体として増加している。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公共施設維持改修基金については、公共施設再配置計画に基づき、各年度で実施する改修に充てていく。</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また、寄附をいただいたそれぞれの目的に迅速に対応できるよう、今まで以上に積極的な活用を図っていく。</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百万円であり、前年度末から約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これは、令和５年度決算において、取崩しを行うことなく黒字を確保したことや、基金の債券運用により生じた収益金約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百万円のほか、普通交付税の再算定分や決算剰余金等の積立てを行ったことが要因である。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経済事情の著しい変動や災害等に対応できるよう、財政調整基金の残高は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％程度）を目標とする。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百万円であり、前年度末から約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これは、令和５年度決算においては取崩しを行うことはなく、約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百万円の積立てを行ったこと等が要因である。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近年、減債基金を活用し高い利率の市債を繰上償還してきたことにより、公債費が抑制できている。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基金の債券運用により生じた収益の積立てを行っているため、積極的に公債費に充当していく。そのことにより、公債費に係る一般財源が削減されるため、その財源を特定目的基金を持たない施策についても、本市の活性化に資する事業や、課題解決に向けた新規事業などに幅広く活用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41471284</v>
      </c>
      <c r="BO4" s="449"/>
      <c r="BP4" s="449"/>
      <c r="BQ4" s="449"/>
      <c r="BR4" s="449"/>
      <c r="BS4" s="449"/>
      <c r="BT4" s="449"/>
      <c r="BU4" s="450"/>
      <c r="BV4" s="448">
        <v>40682657</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1.1000000000000001</v>
      </c>
      <c r="CU4" s="589"/>
      <c r="CV4" s="589"/>
      <c r="CW4" s="589"/>
      <c r="CX4" s="589"/>
      <c r="CY4" s="589"/>
      <c r="CZ4" s="589"/>
      <c r="DA4" s="590"/>
      <c r="DB4" s="588">
        <v>0.1</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41152747</v>
      </c>
      <c r="BO5" s="420"/>
      <c r="BP5" s="420"/>
      <c r="BQ5" s="420"/>
      <c r="BR5" s="420"/>
      <c r="BS5" s="420"/>
      <c r="BT5" s="420"/>
      <c r="BU5" s="421"/>
      <c r="BV5" s="419">
        <v>40530981</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95.3</v>
      </c>
      <c r="CU5" s="417"/>
      <c r="CV5" s="417"/>
      <c r="CW5" s="417"/>
      <c r="CX5" s="417"/>
      <c r="CY5" s="417"/>
      <c r="CZ5" s="417"/>
      <c r="DA5" s="418"/>
      <c r="DB5" s="416">
        <v>93.7</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318537</v>
      </c>
      <c r="BO6" s="420"/>
      <c r="BP6" s="420"/>
      <c r="BQ6" s="420"/>
      <c r="BR6" s="420"/>
      <c r="BS6" s="420"/>
      <c r="BT6" s="420"/>
      <c r="BU6" s="421"/>
      <c r="BV6" s="419">
        <v>151676</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95.8</v>
      </c>
      <c r="CU6" s="563"/>
      <c r="CV6" s="563"/>
      <c r="CW6" s="563"/>
      <c r="CX6" s="563"/>
      <c r="CY6" s="563"/>
      <c r="CZ6" s="563"/>
      <c r="DA6" s="564"/>
      <c r="DB6" s="562">
        <v>94.7</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75321</v>
      </c>
      <c r="BO7" s="420"/>
      <c r="BP7" s="420"/>
      <c r="BQ7" s="420"/>
      <c r="BR7" s="420"/>
      <c r="BS7" s="420"/>
      <c r="BT7" s="420"/>
      <c r="BU7" s="421"/>
      <c r="BV7" s="419">
        <v>132860</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22441704</v>
      </c>
      <c r="CU7" s="420"/>
      <c r="CV7" s="420"/>
      <c r="CW7" s="420"/>
      <c r="CX7" s="420"/>
      <c r="CY7" s="420"/>
      <c r="CZ7" s="420"/>
      <c r="DA7" s="421"/>
      <c r="DB7" s="419">
        <v>21962385</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243216</v>
      </c>
      <c r="BO8" s="420"/>
      <c r="BP8" s="420"/>
      <c r="BQ8" s="420"/>
      <c r="BR8" s="420"/>
      <c r="BS8" s="420"/>
      <c r="BT8" s="420"/>
      <c r="BU8" s="421"/>
      <c r="BV8" s="419">
        <v>18816</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0.56999999999999995</v>
      </c>
      <c r="CU8" s="523"/>
      <c r="CV8" s="523"/>
      <c r="CW8" s="523"/>
      <c r="CX8" s="523"/>
      <c r="CY8" s="523"/>
      <c r="CZ8" s="523"/>
      <c r="DA8" s="524"/>
      <c r="DB8" s="522">
        <v>0.59</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101692</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224400</v>
      </c>
      <c r="BO9" s="420"/>
      <c r="BP9" s="420"/>
      <c r="BQ9" s="420"/>
      <c r="BR9" s="420"/>
      <c r="BS9" s="420"/>
      <c r="BT9" s="420"/>
      <c r="BU9" s="421"/>
      <c r="BV9" s="419">
        <v>-665</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11.6</v>
      </c>
      <c r="CU9" s="417"/>
      <c r="CV9" s="417"/>
      <c r="CW9" s="417"/>
      <c r="CX9" s="417"/>
      <c r="CY9" s="417"/>
      <c r="CZ9" s="417"/>
      <c r="DA9" s="418"/>
      <c r="DB9" s="416">
        <v>12.3</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106987</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159845</v>
      </c>
      <c r="BO10" s="420"/>
      <c r="BP10" s="420"/>
      <c r="BQ10" s="420"/>
      <c r="BR10" s="420"/>
      <c r="BS10" s="420"/>
      <c r="BT10" s="420"/>
      <c r="BU10" s="421"/>
      <c r="BV10" s="419">
        <v>25200</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99226</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98271</v>
      </c>
      <c r="S13" s="507"/>
      <c r="T13" s="507"/>
      <c r="U13" s="507"/>
      <c r="V13" s="508"/>
      <c r="W13" s="509" t="s">
        <v>131</v>
      </c>
      <c r="X13" s="405"/>
      <c r="Y13" s="405"/>
      <c r="Z13" s="405"/>
      <c r="AA13" s="405"/>
      <c r="AB13" s="406"/>
      <c r="AC13" s="372">
        <v>465</v>
      </c>
      <c r="AD13" s="373"/>
      <c r="AE13" s="373"/>
      <c r="AF13" s="373"/>
      <c r="AG13" s="374"/>
      <c r="AH13" s="372">
        <v>491</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384245</v>
      </c>
      <c r="BO13" s="420"/>
      <c r="BP13" s="420"/>
      <c r="BQ13" s="420"/>
      <c r="BR13" s="420"/>
      <c r="BS13" s="420"/>
      <c r="BT13" s="420"/>
      <c r="BU13" s="421"/>
      <c r="BV13" s="419">
        <v>24535</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2.2000000000000002</v>
      </c>
      <c r="CU13" s="417"/>
      <c r="CV13" s="417"/>
      <c r="CW13" s="417"/>
      <c r="CX13" s="417"/>
      <c r="CY13" s="417"/>
      <c r="CZ13" s="417"/>
      <c r="DA13" s="418"/>
      <c r="DB13" s="416">
        <v>2.2000000000000002</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100484</v>
      </c>
      <c r="S14" s="507"/>
      <c r="T14" s="507"/>
      <c r="U14" s="507"/>
      <c r="V14" s="508"/>
      <c r="W14" s="510"/>
      <c r="X14" s="408"/>
      <c r="Y14" s="408"/>
      <c r="Z14" s="408"/>
      <c r="AA14" s="408"/>
      <c r="AB14" s="409"/>
      <c r="AC14" s="499">
        <v>1.2</v>
      </c>
      <c r="AD14" s="500"/>
      <c r="AE14" s="500"/>
      <c r="AF14" s="500"/>
      <c r="AG14" s="501"/>
      <c r="AH14" s="499">
        <v>1.2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99626</v>
      </c>
      <c r="S15" s="507"/>
      <c r="T15" s="507"/>
      <c r="U15" s="507"/>
      <c r="V15" s="508"/>
      <c r="W15" s="509" t="s">
        <v>137</v>
      </c>
      <c r="X15" s="405"/>
      <c r="Y15" s="405"/>
      <c r="Z15" s="405"/>
      <c r="AA15" s="405"/>
      <c r="AB15" s="406"/>
      <c r="AC15" s="372">
        <v>8027</v>
      </c>
      <c r="AD15" s="373"/>
      <c r="AE15" s="373"/>
      <c r="AF15" s="373"/>
      <c r="AG15" s="374"/>
      <c r="AH15" s="372">
        <v>8560</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10992899</v>
      </c>
      <c r="BO15" s="449"/>
      <c r="BP15" s="449"/>
      <c r="BQ15" s="449"/>
      <c r="BR15" s="449"/>
      <c r="BS15" s="449"/>
      <c r="BT15" s="449"/>
      <c r="BU15" s="450"/>
      <c r="BV15" s="448">
        <v>10768232</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20.2</v>
      </c>
      <c r="AD16" s="500"/>
      <c r="AE16" s="500"/>
      <c r="AF16" s="500"/>
      <c r="AG16" s="501"/>
      <c r="AH16" s="499">
        <v>21.4</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19384478</v>
      </c>
      <c r="BO16" s="420"/>
      <c r="BP16" s="420"/>
      <c r="BQ16" s="420"/>
      <c r="BR16" s="420"/>
      <c r="BS16" s="420"/>
      <c r="BT16" s="420"/>
      <c r="BU16" s="421"/>
      <c r="BV16" s="419">
        <v>18746204</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31180</v>
      </c>
      <c r="AD17" s="373"/>
      <c r="AE17" s="373"/>
      <c r="AF17" s="373"/>
      <c r="AG17" s="374"/>
      <c r="AH17" s="372">
        <v>30981</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13848129</v>
      </c>
      <c r="BO17" s="420"/>
      <c r="BP17" s="420"/>
      <c r="BQ17" s="420"/>
      <c r="BR17" s="420"/>
      <c r="BS17" s="420"/>
      <c r="BT17" s="420"/>
      <c r="BU17" s="421"/>
      <c r="BV17" s="419">
        <v>13543842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109.63</v>
      </c>
      <c r="M18" s="472"/>
      <c r="N18" s="472"/>
      <c r="O18" s="472"/>
      <c r="P18" s="472"/>
      <c r="Q18" s="472"/>
      <c r="R18" s="473"/>
      <c r="S18" s="473"/>
      <c r="T18" s="473"/>
      <c r="U18" s="473"/>
      <c r="V18" s="474"/>
      <c r="W18" s="490"/>
      <c r="X18" s="491"/>
      <c r="Y18" s="491"/>
      <c r="Z18" s="491"/>
      <c r="AA18" s="491"/>
      <c r="AB18" s="515"/>
      <c r="AC18" s="389">
        <v>78.599999999999994</v>
      </c>
      <c r="AD18" s="390"/>
      <c r="AE18" s="390"/>
      <c r="AF18" s="390"/>
      <c r="AG18" s="475"/>
      <c r="AH18" s="389">
        <v>77.400000000000006</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21680565</v>
      </c>
      <c r="BO18" s="420"/>
      <c r="BP18" s="420"/>
      <c r="BQ18" s="420"/>
      <c r="BR18" s="420"/>
      <c r="BS18" s="420"/>
      <c r="BT18" s="420"/>
      <c r="BU18" s="421"/>
      <c r="BV18" s="419">
        <v>20970836</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928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26050030</v>
      </c>
      <c r="BO19" s="420"/>
      <c r="BP19" s="420"/>
      <c r="BQ19" s="420"/>
      <c r="BR19" s="420"/>
      <c r="BS19" s="420"/>
      <c r="BT19" s="420"/>
      <c r="BU19" s="421"/>
      <c r="BV19" s="419">
        <v>24982975</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42367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26560216</v>
      </c>
      <c r="BO22" s="449"/>
      <c r="BP22" s="449"/>
      <c r="BQ22" s="449"/>
      <c r="BR22" s="449"/>
      <c r="BS22" s="449"/>
      <c r="BT22" s="449"/>
      <c r="BU22" s="450"/>
      <c r="BV22" s="448">
        <v>27503686</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23029300</v>
      </c>
      <c r="BO23" s="420"/>
      <c r="BP23" s="420"/>
      <c r="BQ23" s="420"/>
      <c r="BR23" s="420"/>
      <c r="BS23" s="420"/>
      <c r="BT23" s="420"/>
      <c r="BU23" s="421"/>
      <c r="BV23" s="419">
        <v>23947010</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9000</v>
      </c>
      <c r="R24" s="373"/>
      <c r="S24" s="373"/>
      <c r="T24" s="373"/>
      <c r="U24" s="373"/>
      <c r="V24" s="374"/>
      <c r="W24" s="462"/>
      <c r="X24" s="399"/>
      <c r="Y24" s="400"/>
      <c r="Z24" s="375" t="s">
        <v>162</v>
      </c>
      <c r="AA24" s="376"/>
      <c r="AB24" s="376"/>
      <c r="AC24" s="376"/>
      <c r="AD24" s="376"/>
      <c r="AE24" s="376"/>
      <c r="AF24" s="376"/>
      <c r="AG24" s="377"/>
      <c r="AH24" s="372">
        <v>556</v>
      </c>
      <c r="AI24" s="373"/>
      <c r="AJ24" s="373"/>
      <c r="AK24" s="373"/>
      <c r="AL24" s="374"/>
      <c r="AM24" s="372">
        <v>1739168</v>
      </c>
      <c r="AN24" s="373"/>
      <c r="AO24" s="373"/>
      <c r="AP24" s="373"/>
      <c r="AQ24" s="373"/>
      <c r="AR24" s="374"/>
      <c r="AS24" s="372">
        <v>3128</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12183395</v>
      </c>
      <c r="BO24" s="420"/>
      <c r="BP24" s="420"/>
      <c r="BQ24" s="420"/>
      <c r="BR24" s="420"/>
      <c r="BS24" s="420"/>
      <c r="BT24" s="420"/>
      <c r="BU24" s="421"/>
      <c r="BV24" s="419">
        <v>11640879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2</v>
      </c>
      <c r="M25" s="373"/>
      <c r="N25" s="373"/>
      <c r="O25" s="373"/>
      <c r="P25" s="374"/>
      <c r="Q25" s="372">
        <v>7470</v>
      </c>
      <c r="R25" s="373"/>
      <c r="S25" s="373"/>
      <c r="T25" s="373"/>
      <c r="U25" s="373"/>
      <c r="V25" s="374"/>
      <c r="W25" s="462"/>
      <c r="X25" s="399"/>
      <c r="Y25" s="400"/>
      <c r="Z25" s="375" t="s">
        <v>165</v>
      </c>
      <c r="AA25" s="376"/>
      <c r="AB25" s="376"/>
      <c r="AC25" s="376"/>
      <c r="AD25" s="376"/>
      <c r="AE25" s="376"/>
      <c r="AF25" s="376"/>
      <c r="AG25" s="377"/>
      <c r="AH25" s="372">
        <v>118</v>
      </c>
      <c r="AI25" s="373"/>
      <c r="AJ25" s="373"/>
      <c r="AK25" s="373"/>
      <c r="AL25" s="374"/>
      <c r="AM25" s="372">
        <v>353410</v>
      </c>
      <c r="AN25" s="373"/>
      <c r="AO25" s="373"/>
      <c r="AP25" s="373"/>
      <c r="AQ25" s="373"/>
      <c r="AR25" s="374"/>
      <c r="AS25" s="372">
        <v>2995</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3427663</v>
      </c>
      <c r="BO25" s="449"/>
      <c r="BP25" s="449"/>
      <c r="BQ25" s="449"/>
      <c r="BR25" s="449"/>
      <c r="BS25" s="449"/>
      <c r="BT25" s="449"/>
      <c r="BU25" s="450"/>
      <c r="BV25" s="448">
        <v>3534851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6570</v>
      </c>
      <c r="R26" s="373"/>
      <c r="S26" s="373"/>
      <c r="T26" s="373"/>
      <c r="U26" s="373"/>
      <c r="V26" s="374"/>
      <c r="W26" s="462"/>
      <c r="X26" s="399"/>
      <c r="Y26" s="400"/>
      <c r="Z26" s="375" t="s">
        <v>168</v>
      </c>
      <c r="AA26" s="430"/>
      <c r="AB26" s="430"/>
      <c r="AC26" s="430"/>
      <c r="AD26" s="430"/>
      <c r="AE26" s="430"/>
      <c r="AF26" s="430"/>
      <c r="AG26" s="431"/>
      <c r="AH26" s="372">
        <v>4</v>
      </c>
      <c r="AI26" s="373"/>
      <c r="AJ26" s="373"/>
      <c r="AK26" s="373"/>
      <c r="AL26" s="374"/>
      <c r="AM26" s="372">
        <v>13556</v>
      </c>
      <c r="AN26" s="373"/>
      <c r="AO26" s="373"/>
      <c r="AP26" s="373"/>
      <c r="AQ26" s="373"/>
      <c r="AR26" s="374"/>
      <c r="AS26" s="372">
        <v>3389</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6600</v>
      </c>
      <c r="R27" s="373"/>
      <c r="S27" s="373"/>
      <c r="T27" s="373"/>
      <c r="U27" s="373"/>
      <c r="V27" s="374"/>
      <c r="W27" s="462"/>
      <c r="X27" s="399"/>
      <c r="Y27" s="400"/>
      <c r="Z27" s="375" t="s">
        <v>171</v>
      </c>
      <c r="AA27" s="376"/>
      <c r="AB27" s="376"/>
      <c r="AC27" s="376"/>
      <c r="AD27" s="376"/>
      <c r="AE27" s="376"/>
      <c r="AF27" s="376"/>
      <c r="AG27" s="377"/>
      <c r="AH27" s="372">
        <v>10</v>
      </c>
      <c r="AI27" s="373"/>
      <c r="AJ27" s="373"/>
      <c r="AK27" s="373"/>
      <c r="AL27" s="374"/>
      <c r="AM27" s="372">
        <v>47290</v>
      </c>
      <c r="AN27" s="373"/>
      <c r="AO27" s="373"/>
      <c r="AP27" s="373"/>
      <c r="AQ27" s="373"/>
      <c r="AR27" s="374"/>
      <c r="AS27" s="372">
        <v>4729</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1074509</v>
      </c>
      <c r="BO27" s="454"/>
      <c r="BP27" s="454"/>
      <c r="BQ27" s="454"/>
      <c r="BR27" s="454"/>
      <c r="BS27" s="454"/>
      <c r="BT27" s="454"/>
      <c r="BU27" s="455"/>
      <c r="BV27" s="453">
        <v>1074509</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6100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2679580</v>
      </c>
      <c r="BO28" s="449"/>
      <c r="BP28" s="449"/>
      <c r="BQ28" s="449"/>
      <c r="BR28" s="449"/>
      <c r="BS28" s="449"/>
      <c r="BT28" s="449"/>
      <c r="BU28" s="450"/>
      <c r="BV28" s="448">
        <v>2519735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16</v>
      </c>
      <c r="M29" s="373"/>
      <c r="N29" s="373"/>
      <c r="O29" s="373"/>
      <c r="P29" s="374"/>
      <c r="Q29" s="372">
        <v>5700</v>
      </c>
      <c r="R29" s="373"/>
      <c r="S29" s="373"/>
      <c r="T29" s="373"/>
      <c r="U29" s="373"/>
      <c r="V29" s="374"/>
      <c r="W29" s="463"/>
      <c r="X29" s="464"/>
      <c r="Y29" s="465"/>
      <c r="Z29" s="375" t="s">
        <v>177</v>
      </c>
      <c r="AA29" s="376"/>
      <c r="AB29" s="376"/>
      <c r="AC29" s="376"/>
      <c r="AD29" s="376"/>
      <c r="AE29" s="376"/>
      <c r="AF29" s="376"/>
      <c r="AG29" s="377"/>
      <c r="AH29" s="372">
        <v>566</v>
      </c>
      <c r="AI29" s="373"/>
      <c r="AJ29" s="373"/>
      <c r="AK29" s="373"/>
      <c r="AL29" s="374"/>
      <c r="AM29" s="372">
        <v>1786458</v>
      </c>
      <c r="AN29" s="373"/>
      <c r="AO29" s="373"/>
      <c r="AP29" s="373"/>
      <c r="AQ29" s="373"/>
      <c r="AR29" s="374"/>
      <c r="AS29" s="372">
        <v>3156</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3466602</v>
      </c>
      <c r="BO29" s="420"/>
      <c r="BP29" s="420"/>
      <c r="BQ29" s="420"/>
      <c r="BR29" s="420"/>
      <c r="BS29" s="420"/>
      <c r="BT29" s="420"/>
      <c r="BU29" s="421"/>
      <c r="BV29" s="419">
        <v>3293600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95.5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7379591</v>
      </c>
      <c r="BO30" s="454"/>
      <c r="BP30" s="454"/>
      <c r="BQ30" s="454"/>
      <c r="BR30" s="454"/>
      <c r="BS30" s="454"/>
      <c r="BT30" s="454"/>
      <c r="BU30" s="455"/>
      <c r="BV30" s="453">
        <v>6987747</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国民健康保険事業勘定特別会計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南河内環境事業組合（一般会計）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14</v>
      </c>
      <c r="CP34" s="367"/>
      <c r="CQ34" s="368" t="str">
        <f>IF('各会計、関係団体の財政状況及び健全化判断比率'!BS7="","",'各会計、関係団体の財政状況及び健全化判断比率'!BS7)</f>
        <v>河内長野市公園緑化協会</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土地取得特別会計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大阪府後期高齢者医療広域連合（一般会計）</v>
      </c>
      <c r="BZ35" s="368"/>
      <c r="CA35" s="368"/>
      <c r="CB35" s="368"/>
      <c r="CC35" s="368"/>
      <c r="CD35" s="368"/>
      <c r="CE35" s="368"/>
      <c r="CF35" s="368"/>
      <c r="CG35" s="368"/>
      <c r="CH35" s="368"/>
      <c r="CI35" s="368"/>
      <c r="CJ35" s="368"/>
      <c r="CK35" s="368"/>
      <c r="CL35" s="368"/>
      <c r="CM35" s="368"/>
      <c r="CN35" s="181"/>
      <c r="CO35" s="367">
        <f t="shared" ref="CO35:CO43" si="3">IF(CQ35="","",CO34+1)</f>
        <v>15</v>
      </c>
      <c r="CP35" s="367"/>
      <c r="CQ35" s="368" t="str">
        <f>IF('各会計、関係団体の財政状況及び健全化判断比率'!BS8="","",'各会計、関係団体の財政状況及び健全化判断比率'!BS8)</f>
        <v>河内長野市勤労者福祉サービスセンター</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大阪府後期高齢者医療広域連合（後期高齢者医療特別会計）</v>
      </c>
      <c r="BZ36" s="368"/>
      <c r="CA36" s="368"/>
      <c r="CB36" s="368"/>
      <c r="CC36" s="368"/>
      <c r="CD36" s="368"/>
      <c r="CE36" s="368"/>
      <c r="CF36" s="368"/>
      <c r="CG36" s="368"/>
      <c r="CH36" s="368"/>
      <c r="CI36" s="368"/>
      <c r="CJ36" s="368"/>
      <c r="CK36" s="368"/>
      <c r="CL36" s="368"/>
      <c r="CM36" s="368"/>
      <c r="CN36" s="181"/>
      <c r="CO36" s="367">
        <f t="shared" si="3"/>
        <v>16</v>
      </c>
      <c r="CP36" s="367"/>
      <c r="CQ36" s="368" t="str">
        <f>IF('各会計、関係団体の財政状況及び健全化判断比率'!BS9="","",'各会計、関係団体の財政状況及び健全化判断比率'!BS9)</f>
        <v>河内長野市文化振興財団</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大阪府広域水道企業団水道事業会計（水道用水供給事業）</v>
      </c>
      <c r="BZ37" s="368"/>
      <c r="CA37" s="368"/>
      <c r="CB37" s="368"/>
      <c r="CC37" s="368"/>
      <c r="CD37" s="368"/>
      <c r="CE37" s="368"/>
      <c r="CF37" s="368"/>
      <c r="CG37" s="368"/>
      <c r="CH37" s="368"/>
      <c r="CI37" s="368"/>
      <c r="CJ37" s="368"/>
      <c r="CK37" s="368"/>
      <c r="CL37" s="368"/>
      <c r="CM37" s="368"/>
      <c r="CN37" s="181"/>
      <c r="CO37" s="367">
        <f t="shared" si="3"/>
        <v>17</v>
      </c>
      <c r="CP37" s="367"/>
      <c r="CQ37" s="368" t="str">
        <f>IF('各会計、関係団体の財政状況及び健全化判断比率'!BS10="","",'各会計、関係団体の財政状況及び健全化判断比率'!BS10)</f>
        <v>河内長野都市開発</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大阪広域水道企業団（工業用水供給事業）</v>
      </c>
      <c r="BZ38" s="368"/>
      <c r="CA38" s="368"/>
      <c r="CB38" s="368"/>
      <c r="CC38" s="368"/>
      <c r="CD38" s="368"/>
      <c r="CE38" s="368"/>
      <c r="CF38" s="368"/>
      <c r="CG38" s="368"/>
      <c r="CH38" s="368"/>
      <c r="CI38" s="368"/>
      <c r="CJ38" s="368"/>
      <c r="CK38" s="368"/>
      <c r="CL38" s="368"/>
      <c r="CM38" s="368"/>
      <c r="CN38" s="181"/>
      <c r="CO38" s="367">
        <f t="shared" si="3"/>
        <v>18</v>
      </c>
      <c r="CP38" s="367"/>
      <c r="CQ38" s="368" t="str">
        <f>IF('各会計、関係団体の財政状況及び健全化判断比率'!BS11="","",'各会計、関係団体の財政状況及び健全化判断比率'!BS11)</f>
        <v>三日市都市開発</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大阪南消防組合</v>
      </c>
      <c r="BZ39" s="368"/>
      <c r="CA39" s="368"/>
      <c r="CB39" s="368"/>
      <c r="CC39" s="368"/>
      <c r="CD39" s="368"/>
      <c r="CE39" s="368"/>
      <c r="CF39" s="368"/>
      <c r="CG39" s="368"/>
      <c r="CH39" s="368"/>
      <c r="CI39" s="368"/>
      <c r="CJ39" s="368"/>
      <c r="CK39" s="368"/>
      <c r="CL39" s="368"/>
      <c r="CM39" s="368"/>
      <c r="CN39" s="181"/>
      <c r="CO39" s="367">
        <f t="shared" si="3"/>
        <v>19</v>
      </c>
      <c r="CP39" s="367"/>
      <c r="CQ39" s="368" t="str">
        <f>IF('各会計、関係団体の財政状況及び健全化判断比率'!BS12="","",'各会計、関係団体の財政状況及び健全化判断比率'!BS12)</f>
        <v>三日市町駅整備</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w79j+4oLROGXHhrCteGjQix/asbOyTMTywJnqUtlDhvDflwsysiwvtMpwIOY8PUkxObODv4kim78QmvGb2gI3g==" saltValue="j9UJQJZVU66YDEfYDcWOn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11895790</v>
      </c>
      <c r="S5" s="677"/>
      <c r="T5" s="677"/>
      <c r="U5" s="677"/>
      <c r="V5" s="677"/>
      <c r="W5" s="677"/>
      <c r="X5" s="677"/>
      <c r="Y5" s="702"/>
      <c r="Z5" s="715">
        <v>28.7</v>
      </c>
      <c r="AA5" s="715"/>
      <c r="AB5" s="715"/>
      <c r="AC5" s="715"/>
      <c r="AD5" s="716">
        <v>10992816</v>
      </c>
      <c r="AE5" s="716"/>
      <c r="AF5" s="716"/>
      <c r="AG5" s="716"/>
      <c r="AH5" s="716"/>
      <c r="AI5" s="716"/>
      <c r="AJ5" s="716"/>
      <c r="AK5" s="716"/>
      <c r="AL5" s="703">
        <v>48.6</v>
      </c>
      <c r="AM5" s="685"/>
      <c r="AN5" s="685"/>
      <c r="AO5" s="704"/>
      <c r="AP5" s="679" t="s">
        <v>216</v>
      </c>
      <c r="AQ5" s="680"/>
      <c r="AR5" s="680"/>
      <c r="AS5" s="680"/>
      <c r="AT5" s="680"/>
      <c r="AU5" s="680"/>
      <c r="AV5" s="680"/>
      <c r="AW5" s="680"/>
      <c r="AX5" s="680"/>
      <c r="AY5" s="680"/>
      <c r="AZ5" s="680"/>
      <c r="BA5" s="680"/>
      <c r="BB5" s="680"/>
      <c r="BC5" s="680"/>
      <c r="BD5" s="680"/>
      <c r="BE5" s="680"/>
      <c r="BF5" s="681"/>
      <c r="BG5" s="621">
        <v>10990908</v>
      </c>
      <c r="BH5" s="622"/>
      <c r="BI5" s="622"/>
      <c r="BJ5" s="622"/>
      <c r="BK5" s="622"/>
      <c r="BL5" s="622"/>
      <c r="BM5" s="622"/>
      <c r="BN5" s="623"/>
      <c r="BO5" s="659">
        <v>92.4</v>
      </c>
      <c r="BP5" s="659"/>
      <c r="BQ5" s="659"/>
      <c r="BR5" s="659"/>
      <c r="BS5" s="660">
        <v>91455</v>
      </c>
      <c r="BT5" s="660"/>
      <c r="BU5" s="660"/>
      <c r="BV5" s="660"/>
      <c r="BW5" s="660"/>
      <c r="BX5" s="660"/>
      <c r="BY5" s="660"/>
      <c r="BZ5" s="660"/>
      <c r="CA5" s="660"/>
      <c r="CB5" s="698"/>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252999</v>
      </c>
      <c r="S6" s="622"/>
      <c r="T6" s="622"/>
      <c r="U6" s="622"/>
      <c r="V6" s="622"/>
      <c r="W6" s="622"/>
      <c r="X6" s="622"/>
      <c r="Y6" s="623"/>
      <c r="Z6" s="659">
        <v>0.6</v>
      </c>
      <c r="AA6" s="659"/>
      <c r="AB6" s="659"/>
      <c r="AC6" s="659"/>
      <c r="AD6" s="660">
        <v>252999</v>
      </c>
      <c r="AE6" s="660"/>
      <c r="AF6" s="660"/>
      <c r="AG6" s="660"/>
      <c r="AH6" s="660"/>
      <c r="AI6" s="660"/>
      <c r="AJ6" s="660"/>
      <c r="AK6" s="660"/>
      <c r="AL6" s="624">
        <v>1.1000000000000001</v>
      </c>
      <c r="AM6" s="625"/>
      <c r="AN6" s="625"/>
      <c r="AO6" s="661"/>
      <c r="AP6" s="618" t="s">
        <v>221</v>
      </c>
      <c r="AQ6" s="619"/>
      <c r="AR6" s="619"/>
      <c r="AS6" s="619"/>
      <c r="AT6" s="619"/>
      <c r="AU6" s="619"/>
      <c r="AV6" s="619"/>
      <c r="AW6" s="619"/>
      <c r="AX6" s="619"/>
      <c r="AY6" s="619"/>
      <c r="AZ6" s="619"/>
      <c r="BA6" s="619"/>
      <c r="BB6" s="619"/>
      <c r="BC6" s="619"/>
      <c r="BD6" s="619"/>
      <c r="BE6" s="619"/>
      <c r="BF6" s="620"/>
      <c r="BG6" s="621">
        <v>10990908</v>
      </c>
      <c r="BH6" s="622"/>
      <c r="BI6" s="622"/>
      <c r="BJ6" s="622"/>
      <c r="BK6" s="622"/>
      <c r="BL6" s="622"/>
      <c r="BM6" s="622"/>
      <c r="BN6" s="623"/>
      <c r="BO6" s="659">
        <v>92.4</v>
      </c>
      <c r="BP6" s="659"/>
      <c r="BQ6" s="659"/>
      <c r="BR6" s="659"/>
      <c r="BS6" s="660">
        <v>91455</v>
      </c>
      <c r="BT6" s="660"/>
      <c r="BU6" s="660"/>
      <c r="BV6" s="660"/>
      <c r="BW6" s="660"/>
      <c r="BX6" s="660"/>
      <c r="BY6" s="660"/>
      <c r="BZ6" s="660"/>
      <c r="CA6" s="660"/>
      <c r="CB6" s="698"/>
      <c r="CD6" s="679" t="s">
        <v>222</v>
      </c>
      <c r="CE6" s="680"/>
      <c r="CF6" s="680"/>
      <c r="CG6" s="680"/>
      <c r="CH6" s="680"/>
      <c r="CI6" s="680"/>
      <c r="CJ6" s="680"/>
      <c r="CK6" s="680"/>
      <c r="CL6" s="680"/>
      <c r="CM6" s="680"/>
      <c r="CN6" s="680"/>
      <c r="CO6" s="680"/>
      <c r="CP6" s="680"/>
      <c r="CQ6" s="681"/>
      <c r="CR6" s="621">
        <v>278516</v>
      </c>
      <c r="CS6" s="622"/>
      <c r="CT6" s="622"/>
      <c r="CU6" s="622"/>
      <c r="CV6" s="622"/>
      <c r="CW6" s="622"/>
      <c r="CX6" s="622"/>
      <c r="CY6" s="623"/>
      <c r="CZ6" s="703">
        <v>0.7</v>
      </c>
      <c r="DA6" s="685"/>
      <c r="DB6" s="685"/>
      <c r="DC6" s="705"/>
      <c r="DD6" s="627" t="s">
        <v>122</v>
      </c>
      <c r="DE6" s="622"/>
      <c r="DF6" s="622"/>
      <c r="DG6" s="622"/>
      <c r="DH6" s="622"/>
      <c r="DI6" s="622"/>
      <c r="DJ6" s="622"/>
      <c r="DK6" s="622"/>
      <c r="DL6" s="622"/>
      <c r="DM6" s="622"/>
      <c r="DN6" s="622"/>
      <c r="DO6" s="622"/>
      <c r="DP6" s="623"/>
      <c r="DQ6" s="627">
        <v>278483</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12298</v>
      </c>
      <c r="S7" s="622"/>
      <c r="T7" s="622"/>
      <c r="U7" s="622"/>
      <c r="V7" s="622"/>
      <c r="W7" s="622"/>
      <c r="X7" s="622"/>
      <c r="Y7" s="623"/>
      <c r="Z7" s="659">
        <v>0</v>
      </c>
      <c r="AA7" s="659"/>
      <c r="AB7" s="659"/>
      <c r="AC7" s="659"/>
      <c r="AD7" s="660">
        <v>12298</v>
      </c>
      <c r="AE7" s="660"/>
      <c r="AF7" s="660"/>
      <c r="AG7" s="660"/>
      <c r="AH7" s="660"/>
      <c r="AI7" s="660"/>
      <c r="AJ7" s="660"/>
      <c r="AK7" s="660"/>
      <c r="AL7" s="624">
        <v>0.1</v>
      </c>
      <c r="AM7" s="625"/>
      <c r="AN7" s="625"/>
      <c r="AO7" s="661"/>
      <c r="AP7" s="618" t="s">
        <v>224</v>
      </c>
      <c r="AQ7" s="619"/>
      <c r="AR7" s="619"/>
      <c r="AS7" s="619"/>
      <c r="AT7" s="619"/>
      <c r="AU7" s="619"/>
      <c r="AV7" s="619"/>
      <c r="AW7" s="619"/>
      <c r="AX7" s="619"/>
      <c r="AY7" s="619"/>
      <c r="AZ7" s="619"/>
      <c r="BA7" s="619"/>
      <c r="BB7" s="619"/>
      <c r="BC7" s="619"/>
      <c r="BD7" s="619"/>
      <c r="BE7" s="619"/>
      <c r="BF7" s="620"/>
      <c r="BG7" s="621">
        <v>5751358</v>
      </c>
      <c r="BH7" s="622"/>
      <c r="BI7" s="622"/>
      <c r="BJ7" s="622"/>
      <c r="BK7" s="622"/>
      <c r="BL7" s="622"/>
      <c r="BM7" s="622"/>
      <c r="BN7" s="623"/>
      <c r="BO7" s="659">
        <v>48.3</v>
      </c>
      <c r="BP7" s="659"/>
      <c r="BQ7" s="659"/>
      <c r="BR7" s="659"/>
      <c r="BS7" s="660">
        <v>91455</v>
      </c>
      <c r="BT7" s="660"/>
      <c r="BU7" s="660"/>
      <c r="BV7" s="660"/>
      <c r="BW7" s="660"/>
      <c r="BX7" s="660"/>
      <c r="BY7" s="660"/>
      <c r="BZ7" s="660"/>
      <c r="CA7" s="660"/>
      <c r="CB7" s="698"/>
      <c r="CD7" s="618" t="s">
        <v>225</v>
      </c>
      <c r="CE7" s="619"/>
      <c r="CF7" s="619"/>
      <c r="CG7" s="619"/>
      <c r="CH7" s="619"/>
      <c r="CI7" s="619"/>
      <c r="CJ7" s="619"/>
      <c r="CK7" s="619"/>
      <c r="CL7" s="619"/>
      <c r="CM7" s="619"/>
      <c r="CN7" s="619"/>
      <c r="CO7" s="619"/>
      <c r="CP7" s="619"/>
      <c r="CQ7" s="620"/>
      <c r="CR7" s="621">
        <v>5427050</v>
      </c>
      <c r="CS7" s="622"/>
      <c r="CT7" s="622"/>
      <c r="CU7" s="622"/>
      <c r="CV7" s="622"/>
      <c r="CW7" s="622"/>
      <c r="CX7" s="622"/>
      <c r="CY7" s="623"/>
      <c r="CZ7" s="659">
        <v>13.2</v>
      </c>
      <c r="DA7" s="659"/>
      <c r="DB7" s="659"/>
      <c r="DC7" s="659"/>
      <c r="DD7" s="627">
        <v>1135407</v>
      </c>
      <c r="DE7" s="622"/>
      <c r="DF7" s="622"/>
      <c r="DG7" s="622"/>
      <c r="DH7" s="622"/>
      <c r="DI7" s="622"/>
      <c r="DJ7" s="622"/>
      <c r="DK7" s="622"/>
      <c r="DL7" s="622"/>
      <c r="DM7" s="622"/>
      <c r="DN7" s="622"/>
      <c r="DO7" s="622"/>
      <c r="DP7" s="623"/>
      <c r="DQ7" s="627">
        <v>3444219</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122435</v>
      </c>
      <c r="S8" s="622"/>
      <c r="T8" s="622"/>
      <c r="U8" s="622"/>
      <c r="V8" s="622"/>
      <c r="W8" s="622"/>
      <c r="X8" s="622"/>
      <c r="Y8" s="623"/>
      <c r="Z8" s="659">
        <v>0.3</v>
      </c>
      <c r="AA8" s="659"/>
      <c r="AB8" s="659"/>
      <c r="AC8" s="659"/>
      <c r="AD8" s="660">
        <v>122435</v>
      </c>
      <c r="AE8" s="660"/>
      <c r="AF8" s="660"/>
      <c r="AG8" s="660"/>
      <c r="AH8" s="660"/>
      <c r="AI8" s="660"/>
      <c r="AJ8" s="660"/>
      <c r="AK8" s="660"/>
      <c r="AL8" s="624">
        <v>0.5</v>
      </c>
      <c r="AM8" s="625"/>
      <c r="AN8" s="625"/>
      <c r="AO8" s="661"/>
      <c r="AP8" s="618" t="s">
        <v>227</v>
      </c>
      <c r="AQ8" s="619"/>
      <c r="AR8" s="619"/>
      <c r="AS8" s="619"/>
      <c r="AT8" s="619"/>
      <c r="AU8" s="619"/>
      <c r="AV8" s="619"/>
      <c r="AW8" s="619"/>
      <c r="AX8" s="619"/>
      <c r="AY8" s="619"/>
      <c r="AZ8" s="619"/>
      <c r="BA8" s="619"/>
      <c r="BB8" s="619"/>
      <c r="BC8" s="619"/>
      <c r="BD8" s="619"/>
      <c r="BE8" s="619"/>
      <c r="BF8" s="620"/>
      <c r="BG8" s="621">
        <v>172659</v>
      </c>
      <c r="BH8" s="622"/>
      <c r="BI8" s="622"/>
      <c r="BJ8" s="622"/>
      <c r="BK8" s="622"/>
      <c r="BL8" s="622"/>
      <c r="BM8" s="622"/>
      <c r="BN8" s="623"/>
      <c r="BO8" s="659">
        <v>1.5</v>
      </c>
      <c r="BP8" s="659"/>
      <c r="BQ8" s="659"/>
      <c r="BR8" s="659"/>
      <c r="BS8" s="660" t="s">
        <v>122</v>
      </c>
      <c r="BT8" s="660"/>
      <c r="BU8" s="660"/>
      <c r="BV8" s="660"/>
      <c r="BW8" s="660"/>
      <c r="BX8" s="660"/>
      <c r="BY8" s="660"/>
      <c r="BZ8" s="660"/>
      <c r="CA8" s="660"/>
      <c r="CB8" s="698"/>
      <c r="CD8" s="618" t="s">
        <v>228</v>
      </c>
      <c r="CE8" s="619"/>
      <c r="CF8" s="619"/>
      <c r="CG8" s="619"/>
      <c r="CH8" s="619"/>
      <c r="CI8" s="619"/>
      <c r="CJ8" s="619"/>
      <c r="CK8" s="619"/>
      <c r="CL8" s="619"/>
      <c r="CM8" s="619"/>
      <c r="CN8" s="619"/>
      <c r="CO8" s="619"/>
      <c r="CP8" s="619"/>
      <c r="CQ8" s="620"/>
      <c r="CR8" s="621">
        <v>19177657</v>
      </c>
      <c r="CS8" s="622"/>
      <c r="CT8" s="622"/>
      <c r="CU8" s="622"/>
      <c r="CV8" s="622"/>
      <c r="CW8" s="622"/>
      <c r="CX8" s="622"/>
      <c r="CY8" s="623"/>
      <c r="CZ8" s="659">
        <v>46.6</v>
      </c>
      <c r="DA8" s="659"/>
      <c r="DB8" s="659"/>
      <c r="DC8" s="659"/>
      <c r="DD8" s="627">
        <v>73638</v>
      </c>
      <c r="DE8" s="622"/>
      <c r="DF8" s="622"/>
      <c r="DG8" s="622"/>
      <c r="DH8" s="622"/>
      <c r="DI8" s="622"/>
      <c r="DJ8" s="622"/>
      <c r="DK8" s="622"/>
      <c r="DL8" s="622"/>
      <c r="DM8" s="622"/>
      <c r="DN8" s="622"/>
      <c r="DO8" s="622"/>
      <c r="DP8" s="623"/>
      <c r="DQ8" s="627">
        <v>9975097</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131014</v>
      </c>
      <c r="S9" s="622"/>
      <c r="T9" s="622"/>
      <c r="U9" s="622"/>
      <c r="V9" s="622"/>
      <c r="W9" s="622"/>
      <c r="X9" s="622"/>
      <c r="Y9" s="623"/>
      <c r="Z9" s="659">
        <v>0.3</v>
      </c>
      <c r="AA9" s="659"/>
      <c r="AB9" s="659"/>
      <c r="AC9" s="659"/>
      <c r="AD9" s="660">
        <v>131014</v>
      </c>
      <c r="AE9" s="660"/>
      <c r="AF9" s="660"/>
      <c r="AG9" s="660"/>
      <c r="AH9" s="660"/>
      <c r="AI9" s="660"/>
      <c r="AJ9" s="660"/>
      <c r="AK9" s="660"/>
      <c r="AL9" s="624">
        <v>0.6</v>
      </c>
      <c r="AM9" s="625"/>
      <c r="AN9" s="625"/>
      <c r="AO9" s="661"/>
      <c r="AP9" s="618" t="s">
        <v>230</v>
      </c>
      <c r="AQ9" s="619"/>
      <c r="AR9" s="619"/>
      <c r="AS9" s="619"/>
      <c r="AT9" s="619"/>
      <c r="AU9" s="619"/>
      <c r="AV9" s="619"/>
      <c r="AW9" s="619"/>
      <c r="AX9" s="619"/>
      <c r="AY9" s="619"/>
      <c r="AZ9" s="619"/>
      <c r="BA9" s="619"/>
      <c r="BB9" s="619"/>
      <c r="BC9" s="619"/>
      <c r="BD9" s="619"/>
      <c r="BE9" s="619"/>
      <c r="BF9" s="620"/>
      <c r="BG9" s="621">
        <v>5057284</v>
      </c>
      <c r="BH9" s="622"/>
      <c r="BI9" s="622"/>
      <c r="BJ9" s="622"/>
      <c r="BK9" s="622"/>
      <c r="BL9" s="622"/>
      <c r="BM9" s="622"/>
      <c r="BN9" s="623"/>
      <c r="BO9" s="659">
        <v>42.5</v>
      </c>
      <c r="BP9" s="659"/>
      <c r="BQ9" s="659"/>
      <c r="BR9" s="659"/>
      <c r="BS9" s="660" t="s">
        <v>122</v>
      </c>
      <c r="BT9" s="660"/>
      <c r="BU9" s="660"/>
      <c r="BV9" s="660"/>
      <c r="BW9" s="660"/>
      <c r="BX9" s="660"/>
      <c r="BY9" s="660"/>
      <c r="BZ9" s="660"/>
      <c r="CA9" s="660"/>
      <c r="CB9" s="698"/>
      <c r="CD9" s="618" t="s">
        <v>231</v>
      </c>
      <c r="CE9" s="619"/>
      <c r="CF9" s="619"/>
      <c r="CG9" s="619"/>
      <c r="CH9" s="619"/>
      <c r="CI9" s="619"/>
      <c r="CJ9" s="619"/>
      <c r="CK9" s="619"/>
      <c r="CL9" s="619"/>
      <c r="CM9" s="619"/>
      <c r="CN9" s="619"/>
      <c r="CO9" s="619"/>
      <c r="CP9" s="619"/>
      <c r="CQ9" s="620"/>
      <c r="CR9" s="621">
        <v>3399873</v>
      </c>
      <c r="CS9" s="622"/>
      <c r="CT9" s="622"/>
      <c r="CU9" s="622"/>
      <c r="CV9" s="622"/>
      <c r="CW9" s="622"/>
      <c r="CX9" s="622"/>
      <c r="CY9" s="623"/>
      <c r="CZ9" s="659">
        <v>8.3000000000000007</v>
      </c>
      <c r="DA9" s="659"/>
      <c r="DB9" s="659"/>
      <c r="DC9" s="659"/>
      <c r="DD9" s="627">
        <v>78230</v>
      </c>
      <c r="DE9" s="622"/>
      <c r="DF9" s="622"/>
      <c r="DG9" s="622"/>
      <c r="DH9" s="622"/>
      <c r="DI9" s="622"/>
      <c r="DJ9" s="622"/>
      <c r="DK9" s="622"/>
      <c r="DL9" s="622"/>
      <c r="DM9" s="622"/>
      <c r="DN9" s="622"/>
      <c r="DO9" s="622"/>
      <c r="DP9" s="623"/>
      <c r="DQ9" s="627">
        <v>2488684</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201419</v>
      </c>
      <c r="BH10" s="622"/>
      <c r="BI10" s="622"/>
      <c r="BJ10" s="622"/>
      <c r="BK10" s="622"/>
      <c r="BL10" s="622"/>
      <c r="BM10" s="622"/>
      <c r="BN10" s="623"/>
      <c r="BO10" s="659">
        <v>1.7</v>
      </c>
      <c r="BP10" s="659"/>
      <c r="BQ10" s="659"/>
      <c r="BR10" s="659"/>
      <c r="BS10" s="660">
        <v>24843</v>
      </c>
      <c r="BT10" s="660"/>
      <c r="BU10" s="660"/>
      <c r="BV10" s="660"/>
      <c r="BW10" s="660"/>
      <c r="BX10" s="660"/>
      <c r="BY10" s="660"/>
      <c r="BZ10" s="660"/>
      <c r="CA10" s="660"/>
      <c r="CB10" s="698"/>
      <c r="CD10" s="618" t="s">
        <v>234</v>
      </c>
      <c r="CE10" s="619"/>
      <c r="CF10" s="619"/>
      <c r="CG10" s="619"/>
      <c r="CH10" s="619"/>
      <c r="CI10" s="619"/>
      <c r="CJ10" s="619"/>
      <c r="CK10" s="619"/>
      <c r="CL10" s="619"/>
      <c r="CM10" s="619"/>
      <c r="CN10" s="619"/>
      <c r="CO10" s="619"/>
      <c r="CP10" s="619"/>
      <c r="CQ10" s="620"/>
      <c r="CR10" s="621">
        <v>44991</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44959</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2208605</v>
      </c>
      <c r="S11" s="622"/>
      <c r="T11" s="622"/>
      <c r="U11" s="622"/>
      <c r="V11" s="622"/>
      <c r="W11" s="622"/>
      <c r="X11" s="622"/>
      <c r="Y11" s="623"/>
      <c r="Z11" s="624">
        <v>5.3</v>
      </c>
      <c r="AA11" s="625"/>
      <c r="AB11" s="625"/>
      <c r="AC11" s="626"/>
      <c r="AD11" s="627">
        <v>2208605</v>
      </c>
      <c r="AE11" s="622"/>
      <c r="AF11" s="622"/>
      <c r="AG11" s="622"/>
      <c r="AH11" s="622"/>
      <c r="AI11" s="622"/>
      <c r="AJ11" s="622"/>
      <c r="AK11" s="623"/>
      <c r="AL11" s="624">
        <v>9.8000000000000007</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319996</v>
      </c>
      <c r="BH11" s="622"/>
      <c r="BI11" s="622"/>
      <c r="BJ11" s="622"/>
      <c r="BK11" s="622"/>
      <c r="BL11" s="622"/>
      <c r="BM11" s="622"/>
      <c r="BN11" s="623"/>
      <c r="BO11" s="659">
        <v>2.7</v>
      </c>
      <c r="BP11" s="659"/>
      <c r="BQ11" s="659"/>
      <c r="BR11" s="659"/>
      <c r="BS11" s="660">
        <v>66612</v>
      </c>
      <c r="BT11" s="660"/>
      <c r="BU11" s="660"/>
      <c r="BV11" s="660"/>
      <c r="BW11" s="660"/>
      <c r="BX11" s="660"/>
      <c r="BY11" s="660"/>
      <c r="BZ11" s="660"/>
      <c r="CA11" s="660"/>
      <c r="CB11" s="698"/>
      <c r="CD11" s="618" t="s">
        <v>237</v>
      </c>
      <c r="CE11" s="619"/>
      <c r="CF11" s="619"/>
      <c r="CG11" s="619"/>
      <c r="CH11" s="619"/>
      <c r="CI11" s="619"/>
      <c r="CJ11" s="619"/>
      <c r="CK11" s="619"/>
      <c r="CL11" s="619"/>
      <c r="CM11" s="619"/>
      <c r="CN11" s="619"/>
      <c r="CO11" s="619"/>
      <c r="CP11" s="619"/>
      <c r="CQ11" s="620"/>
      <c r="CR11" s="621">
        <v>348765</v>
      </c>
      <c r="CS11" s="622"/>
      <c r="CT11" s="622"/>
      <c r="CU11" s="622"/>
      <c r="CV11" s="622"/>
      <c r="CW11" s="622"/>
      <c r="CX11" s="622"/>
      <c r="CY11" s="623"/>
      <c r="CZ11" s="659">
        <v>0.8</v>
      </c>
      <c r="DA11" s="659"/>
      <c r="DB11" s="659"/>
      <c r="DC11" s="659"/>
      <c r="DD11" s="627">
        <v>71268</v>
      </c>
      <c r="DE11" s="622"/>
      <c r="DF11" s="622"/>
      <c r="DG11" s="622"/>
      <c r="DH11" s="622"/>
      <c r="DI11" s="622"/>
      <c r="DJ11" s="622"/>
      <c r="DK11" s="622"/>
      <c r="DL11" s="622"/>
      <c r="DM11" s="622"/>
      <c r="DN11" s="622"/>
      <c r="DO11" s="622"/>
      <c r="DP11" s="623"/>
      <c r="DQ11" s="627">
        <v>256728</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21794</v>
      </c>
      <c r="S12" s="622"/>
      <c r="T12" s="622"/>
      <c r="U12" s="622"/>
      <c r="V12" s="622"/>
      <c r="W12" s="622"/>
      <c r="X12" s="622"/>
      <c r="Y12" s="623"/>
      <c r="Z12" s="659">
        <v>0.1</v>
      </c>
      <c r="AA12" s="659"/>
      <c r="AB12" s="659"/>
      <c r="AC12" s="659"/>
      <c r="AD12" s="660">
        <v>21794</v>
      </c>
      <c r="AE12" s="660"/>
      <c r="AF12" s="660"/>
      <c r="AG12" s="660"/>
      <c r="AH12" s="660"/>
      <c r="AI12" s="660"/>
      <c r="AJ12" s="660"/>
      <c r="AK12" s="660"/>
      <c r="AL12" s="624">
        <v>0.1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4507897</v>
      </c>
      <c r="BH12" s="622"/>
      <c r="BI12" s="622"/>
      <c r="BJ12" s="622"/>
      <c r="BK12" s="622"/>
      <c r="BL12" s="622"/>
      <c r="BM12" s="622"/>
      <c r="BN12" s="623"/>
      <c r="BO12" s="659">
        <v>37.9</v>
      </c>
      <c r="BP12" s="659"/>
      <c r="BQ12" s="659"/>
      <c r="BR12" s="659"/>
      <c r="BS12" s="660" t="s">
        <v>122</v>
      </c>
      <c r="BT12" s="660"/>
      <c r="BU12" s="660"/>
      <c r="BV12" s="660"/>
      <c r="BW12" s="660"/>
      <c r="BX12" s="660"/>
      <c r="BY12" s="660"/>
      <c r="BZ12" s="660"/>
      <c r="CA12" s="660"/>
      <c r="CB12" s="698"/>
      <c r="CD12" s="618" t="s">
        <v>240</v>
      </c>
      <c r="CE12" s="619"/>
      <c r="CF12" s="619"/>
      <c r="CG12" s="619"/>
      <c r="CH12" s="619"/>
      <c r="CI12" s="619"/>
      <c r="CJ12" s="619"/>
      <c r="CK12" s="619"/>
      <c r="CL12" s="619"/>
      <c r="CM12" s="619"/>
      <c r="CN12" s="619"/>
      <c r="CO12" s="619"/>
      <c r="CP12" s="619"/>
      <c r="CQ12" s="620"/>
      <c r="CR12" s="621">
        <v>409552</v>
      </c>
      <c r="CS12" s="622"/>
      <c r="CT12" s="622"/>
      <c r="CU12" s="622"/>
      <c r="CV12" s="622"/>
      <c r="CW12" s="622"/>
      <c r="CX12" s="622"/>
      <c r="CY12" s="623"/>
      <c r="CZ12" s="659">
        <v>1</v>
      </c>
      <c r="DA12" s="659"/>
      <c r="DB12" s="659"/>
      <c r="DC12" s="659"/>
      <c r="DD12" s="627">
        <v>42660</v>
      </c>
      <c r="DE12" s="622"/>
      <c r="DF12" s="622"/>
      <c r="DG12" s="622"/>
      <c r="DH12" s="622"/>
      <c r="DI12" s="622"/>
      <c r="DJ12" s="622"/>
      <c r="DK12" s="622"/>
      <c r="DL12" s="622"/>
      <c r="DM12" s="622"/>
      <c r="DN12" s="622"/>
      <c r="DO12" s="622"/>
      <c r="DP12" s="623"/>
      <c r="DQ12" s="627">
        <v>361635</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4438047</v>
      </c>
      <c r="BH13" s="622"/>
      <c r="BI13" s="622"/>
      <c r="BJ13" s="622"/>
      <c r="BK13" s="622"/>
      <c r="BL13" s="622"/>
      <c r="BM13" s="622"/>
      <c r="BN13" s="623"/>
      <c r="BO13" s="659">
        <v>37.299999999999997</v>
      </c>
      <c r="BP13" s="659"/>
      <c r="BQ13" s="659"/>
      <c r="BR13" s="659"/>
      <c r="BS13" s="660" t="s">
        <v>122</v>
      </c>
      <c r="BT13" s="660"/>
      <c r="BU13" s="660"/>
      <c r="BV13" s="660"/>
      <c r="BW13" s="660"/>
      <c r="BX13" s="660"/>
      <c r="BY13" s="660"/>
      <c r="BZ13" s="660"/>
      <c r="CA13" s="660"/>
      <c r="CB13" s="698"/>
      <c r="CD13" s="618" t="s">
        <v>243</v>
      </c>
      <c r="CE13" s="619"/>
      <c r="CF13" s="619"/>
      <c r="CG13" s="619"/>
      <c r="CH13" s="619"/>
      <c r="CI13" s="619"/>
      <c r="CJ13" s="619"/>
      <c r="CK13" s="619"/>
      <c r="CL13" s="619"/>
      <c r="CM13" s="619"/>
      <c r="CN13" s="619"/>
      <c r="CO13" s="619"/>
      <c r="CP13" s="619"/>
      <c r="CQ13" s="620"/>
      <c r="CR13" s="621">
        <v>3047676</v>
      </c>
      <c r="CS13" s="622"/>
      <c r="CT13" s="622"/>
      <c r="CU13" s="622"/>
      <c r="CV13" s="622"/>
      <c r="CW13" s="622"/>
      <c r="CX13" s="622"/>
      <c r="CY13" s="623"/>
      <c r="CZ13" s="659">
        <v>7.4</v>
      </c>
      <c r="DA13" s="659"/>
      <c r="DB13" s="659"/>
      <c r="DC13" s="659"/>
      <c r="DD13" s="627">
        <v>958381</v>
      </c>
      <c r="DE13" s="622"/>
      <c r="DF13" s="622"/>
      <c r="DG13" s="622"/>
      <c r="DH13" s="622"/>
      <c r="DI13" s="622"/>
      <c r="DJ13" s="622"/>
      <c r="DK13" s="622"/>
      <c r="DL13" s="622"/>
      <c r="DM13" s="622"/>
      <c r="DN13" s="622"/>
      <c r="DO13" s="622"/>
      <c r="DP13" s="623"/>
      <c r="DQ13" s="627">
        <v>2135291</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2875</v>
      </c>
      <c r="S14" s="622"/>
      <c r="T14" s="622"/>
      <c r="U14" s="622"/>
      <c r="V14" s="622"/>
      <c r="W14" s="622"/>
      <c r="X14" s="622"/>
      <c r="Y14" s="623"/>
      <c r="Z14" s="659">
        <v>0</v>
      </c>
      <c r="AA14" s="659"/>
      <c r="AB14" s="659"/>
      <c r="AC14" s="659"/>
      <c r="AD14" s="660">
        <v>2875</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234285</v>
      </c>
      <c r="BH14" s="622"/>
      <c r="BI14" s="622"/>
      <c r="BJ14" s="622"/>
      <c r="BK14" s="622"/>
      <c r="BL14" s="622"/>
      <c r="BM14" s="622"/>
      <c r="BN14" s="623"/>
      <c r="BO14" s="659">
        <v>2</v>
      </c>
      <c r="BP14" s="659"/>
      <c r="BQ14" s="659"/>
      <c r="BR14" s="659"/>
      <c r="BS14" s="660" t="s">
        <v>122</v>
      </c>
      <c r="BT14" s="660"/>
      <c r="BU14" s="660"/>
      <c r="BV14" s="660"/>
      <c r="BW14" s="660"/>
      <c r="BX14" s="660"/>
      <c r="BY14" s="660"/>
      <c r="BZ14" s="660"/>
      <c r="CA14" s="660"/>
      <c r="CB14" s="698"/>
      <c r="CD14" s="618" t="s">
        <v>246</v>
      </c>
      <c r="CE14" s="619"/>
      <c r="CF14" s="619"/>
      <c r="CG14" s="619"/>
      <c r="CH14" s="619"/>
      <c r="CI14" s="619"/>
      <c r="CJ14" s="619"/>
      <c r="CK14" s="619"/>
      <c r="CL14" s="619"/>
      <c r="CM14" s="619"/>
      <c r="CN14" s="619"/>
      <c r="CO14" s="619"/>
      <c r="CP14" s="619"/>
      <c r="CQ14" s="620"/>
      <c r="CR14" s="621">
        <v>1280217</v>
      </c>
      <c r="CS14" s="622"/>
      <c r="CT14" s="622"/>
      <c r="CU14" s="622"/>
      <c r="CV14" s="622"/>
      <c r="CW14" s="622"/>
      <c r="CX14" s="622"/>
      <c r="CY14" s="623"/>
      <c r="CZ14" s="659">
        <v>3.1</v>
      </c>
      <c r="DA14" s="659"/>
      <c r="DB14" s="659"/>
      <c r="DC14" s="659"/>
      <c r="DD14" s="627">
        <v>77796</v>
      </c>
      <c r="DE14" s="622"/>
      <c r="DF14" s="622"/>
      <c r="DG14" s="622"/>
      <c r="DH14" s="622"/>
      <c r="DI14" s="622"/>
      <c r="DJ14" s="622"/>
      <c r="DK14" s="622"/>
      <c r="DL14" s="622"/>
      <c r="DM14" s="622"/>
      <c r="DN14" s="622"/>
      <c r="DO14" s="622"/>
      <c r="DP14" s="623"/>
      <c r="DQ14" s="627">
        <v>1185531</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497368</v>
      </c>
      <c r="BH15" s="622"/>
      <c r="BI15" s="622"/>
      <c r="BJ15" s="622"/>
      <c r="BK15" s="622"/>
      <c r="BL15" s="622"/>
      <c r="BM15" s="622"/>
      <c r="BN15" s="623"/>
      <c r="BO15" s="659">
        <v>4.2</v>
      </c>
      <c r="BP15" s="659"/>
      <c r="BQ15" s="659"/>
      <c r="BR15" s="659"/>
      <c r="BS15" s="660" t="s">
        <v>122</v>
      </c>
      <c r="BT15" s="660"/>
      <c r="BU15" s="660"/>
      <c r="BV15" s="660"/>
      <c r="BW15" s="660"/>
      <c r="BX15" s="660"/>
      <c r="BY15" s="660"/>
      <c r="BZ15" s="660"/>
      <c r="CA15" s="660"/>
      <c r="CB15" s="698"/>
      <c r="CD15" s="618" t="s">
        <v>249</v>
      </c>
      <c r="CE15" s="619"/>
      <c r="CF15" s="619"/>
      <c r="CG15" s="619"/>
      <c r="CH15" s="619"/>
      <c r="CI15" s="619"/>
      <c r="CJ15" s="619"/>
      <c r="CK15" s="619"/>
      <c r="CL15" s="619"/>
      <c r="CM15" s="619"/>
      <c r="CN15" s="619"/>
      <c r="CO15" s="619"/>
      <c r="CP15" s="619"/>
      <c r="CQ15" s="620"/>
      <c r="CR15" s="621">
        <v>4550561</v>
      </c>
      <c r="CS15" s="622"/>
      <c r="CT15" s="622"/>
      <c r="CU15" s="622"/>
      <c r="CV15" s="622"/>
      <c r="CW15" s="622"/>
      <c r="CX15" s="622"/>
      <c r="CY15" s="623"/>
      <c r="CZ15" s="659">
        <v>11.1</v>
      </c>
      <c r="DA15" s="659"/>
      <c r="DB15" s="659"/>
      <c r="DC15" s="659"/>
      <c r="DD15" s="627">
        <v>1315866</v>
      </c>
      <c r="DE15" s="622"/>
      <c r="DF15" s="622"/>
      <c r="DG15" s="622"/>
      <c r="DH15" s="622"/>
      <c r="DI15" s="622"/>
      <c r="DJ15" s="622"/>
      <c r="DK15" s="622"/>
      <c r="DL15" s="622"/>
      <c r="DM15" s="622"/>
      <c r="DN15" s="622"/>
      <c r="DO15" s="622"/>
      <c r="DP15" s="623"/>
      <c r="DQ15" s="627">
        <v>2526062</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63174</v>
      </c>
      <c r="S16" s="622"/>
      <c r="T16" s="622"/>
      <c r="U16" s="622"/>
      <c r="V16" s="622"/>
      <c r="W16" s="622"/>
      <c r="X16" s="622"/>
      <c r="Y16" s="623"/>
      <c r="Z16" s="659">
        <v>0.2</v>
      </c>
      <c r="AA16" s="659"/>
      <c r="AB16" s="659"/>
      <c r="AC16" s="659"/>
      <c r="AD16" s="660">
        <v>63174</v>
      </c>
      <c r="AE16" s="660"/>
      <c r="AF16" s="660"/>
      <c r="AG16" s="660"/>
      <c r="AH16" s="660"/>
      <c r="AI16" s="660"/>
      <c r="AJ16" s="660"/>
      <c r="AK16" s="660"/>
      <c r="AL16" s="624">
        <v>0.3</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252</v>
      </c>
      <c r="CE16" s="619"/>
      <c r="CF16" s="619"/>
      <c r="CG16" s="619"/>
      <c r="CH16" s="619"/>
      <c r="CI16" s="619"/>
      <c r="CJ16" s="619"/>
      <c r="CK16" s="619"/>
      <c r="CL16" s="619"/>
      <c r="CM16" s="619"/>
      <c r="CN16" s="619"/>
      <c r="CO16" s="619"/>
      <c r="CP16" s="619"/>
      <c r="CQ16" s="620"/>
      <c r="CR16" s="621">
        <v>131368</v>
      </c>
      <c r="CS16" s="622"/>
      <c r="CT16" s="622"/>
      <c r="CU16" s="622"/>
      <c r="CV16" s="622"/>
      <c r="CW16" s="622"/>
      <c r="CX16" s="622"/>
      <c r="CY16" s="623"/>
      <c r="CZ16" s="659">
        <v>0.3</v>
      </c>
      <c r="DA16" s="659"/>
      <c r="DB16" s="659"/>
      <c r="DC16" s="659"/>
      <c r="DD16" s="627" t="s">
        <v>122</v>
      </c>
      <c r="DE16" s="622"/>
      <c r="DF16" s="622"/>
      <c r="DG16" s="622"/>
      <c r="DH16" s="622"/>
      <c r="DI16" s="622"/>
      <c r="DJ16" s="622"/>
      <c r="DK16" s="622"/>
      <c r="DL16" s="622"/>
      <c r="DM16" s="622"/>
      <c r="DN16" s="622"/>
      <c r="DO16" s="622"/>
      <c r="DP16" s="623"/>
      <c r="DQ16" s="627">
        <v>14465</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187804</v>
      </c>
      <c r="S17" s="622"/>
      <c r="T17" s="622"/>
      <c r="U17" s="622"/>
      <c r="V17" s="622"/>
      <c r="W17" s="622"/>
      <c r="X17" s="622"/>
      <c r="Y17" s="623"/>
      <c r="Z17" s="659">
        <v>0.5</v>
      </c>
      <c r="AA17" s="659"/>
      <c r="AB17" s="659"/>
      <c r="AC17" s="659"/>
      <c r="AD17" s="660">
        <v>187804</v>
      </c>
      <c r="AE17" s="660"/>
      <c r="AF17" s="660"/>
      <c r="AG17" s="660"/>
      <c r="AH17" s="660"/>
      <c r="AI17" s="660"/>
      <c r="AJ17" s="660"/>
      <c r="AK17" s="660"/>
      <c r="AL17" s="624">
        <v>0.8</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255</v>
      </c>
      <c r="CE17" s="619"/>
      <c r="CF17" s="619"/>
      <c r="CG17" s="619"/>
      <c r="CH17" s="619"/>
      <c r="CI17" s="619"/>
      <c r="CJ17" s="619"/>
      <c r="CK17" s="619"/>
      <c r="CL17" s="619"/>
      <c r="CM17" s="619"/>
      <c r="CN17" s="619"/>
      <c r="CO17" s="619"/>
      <c r="CP17" s="619"/>
      <c r="CQ17" s="620"/>
      <c r="CR17" s="621">
        <v>3056521</v>
      </c>
      <c r="CS17" s="622"/>
      <c r="CT17" s="622"/>
      <c r="CU17" s="622"/>
      <c r="CV17" s="622"/>
      <c r="CW17" s="622"/>
      <c r="CX17" s="622"/>
      <c r="CY17" s="623"/>
      <c r="CZ17" s="659">
        <v>7.4</v>
      </c>
      <c r="DA17" s="659"/>
      <c r="DB17" s="659"/>
      <c r="DC17" s="659"/>
      <c r="DD17" s="627" t="s">
        <v>122</v>
      </c>
      <c r="DE17" s="622"/>
      <c r="DF17" s="622"/>
      <c r="DG17" s="622"/>
      <c r="DH17" s="622"/>
      <c r="DI17" s="622"/>
      <c r="DJ17" s="622"/>
      <c r="DK17" s="622"/>
      <c r="DL17" s="622"/>
      <c r="DM17" s="622"/>
      <c r="DN17" s="622"/>
      <c r="DO17" s="622"/>
      <c r="DP17" s="623"/>
      <c r="DQ17" s="627">
        <v>3020339</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76974</v>
      </c>
      <c r="S18" s="622"/>
      <c r="T18" s="622"/>
      <c r="U18" s="622"/>
      <c r="V18" s="622"/>
      <c r="W18" s="622"/>
      <c r="X18" s="622"/>
      <c r="Y18" s="623"/>
      <c r="Z18" s="659">
        <v>0.2</v>
      </c>
      <c r="AA18" s="659"/>
      <c r="AB18" s="659"/>
      <c r="AC18" s="659"/>
      <c r="AD18" s="660">
        <v>76974</v>
      </c>
      <c r="AE18" s="660"/>
      <c r="AF18" s="660"/>
      <c r="AG18" s="660"/>
      <c r="AH18" s="660"/>
      <c r="AI18" s="660"/>
      <c r="AJ18" s="660"/>
      <c r="AK18" s="660"/>
      <c r="AL18" s="624">
        <v>0.3</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76016</v>
      </c>
      <c r="S19" s="622"/>
      <c r="T19" s="622"/>
      <c r="U19" s="622"/>
      <c r="V19" s="622"/>
      <c r="W19" s="622"/>
      <c r="X19" s="622"/>
      <c r="Y19" s="623"/>
      <c r="Z19" s="659">
        <v>0.2</v>
      </c>
      <c r="AA19" s="659"/>
      <c r="AB19" s="659"/>
      <c r="AC19" s="659"/>
      <c r="AD19" s="660">
        <v>76016</v>
      </c>
      <c r="AE19" s="660"/>
      <c r="AF19" s="660"/>
      <c r="AG19" s="660"/>
      <c r="AH19" s="660"/>
      <c r="AI19" s="660"/>
      <c r="AJ19" s="660"/>
      <c r="AK19" s="660"/>
      <c r="AL19" s="624">
        <v>0.3</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904882</v>
      </c>
      <c r="BH19" s="622"/>
      <c r="BI19" s="622"/>
      <c r="BJ19" s="622"/>
      <c r="BK19" s="622"/>
      <c r="BL19" s="622"/>
      <c r="BM19" s="622"/>
      <c r="BN19" s="623"/>
      <c r="BO19" s="659">
        <v>7.6</v>
      </c>
      <c r="BP19" s="659"/>
      <c r="BQ19" s="659"/>
      <c r="BR19" s="659"/>
      <c r="BS19" s="660" t="s">
        <v>122</v>
      </c>
      <c r="BT19" s="660"/>
      <c r="BU19" s="660"/>
      <c r="BV19" s="660"/>
      <c r="BW19" s="660"/>
      <c r="BX19" s="660"/>
      <c r="BY19" s="660"/>
      <c r="BZ19" s="660"/>
      <c r="CA19" s="660"/>
      <c r="CB19" s="698"/>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958</v>
      </c>
      <c r="S20" s="622"/>
      <c r="T20" s="622"/>
      <c r="U20" s="622"/>
      <c r="V20" s="622"/>
      <c r="W20" s="622"/>
      <c r="X20" s="622"/>
      <c r="Y20" s="623"/>
      <c r="Z20" s="659">
        <v>0</v>
      </c>
      <c r="AA20" s="659"/>
      <c r="AB20" s="659"/>
      <c r="AC20" s="659"/>
      <c r="AD20" s="660">
        <v>958</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904882</v>
      </c>
      <c r="BH20" s="622"/>
      <c r="BI20" s="622"/>
      <c r="BJ20" s="622"/>
      <c r="BK20" s="622"/>
      <c r="BL20" s="622"/>
      <c r="BM20" s="622"/>
      <c r="BN20" s="623"/>
      <c r="BO20" s="659">
        <v>7.6</v>
      </c>
      <c r="BP20" s="659"/>
      <c r="BQ20" s="659"/>
      <c r="BR20" s="659"/>
      <c r="BS20" s="660" t="s">
        <v>122</v>
      </c>
      <c r="BT20" s="660"/>
      <c r="BU20" s="660"/>
      <c r="BV20" s="660"/>
      <c r="BW20" s="660"/>
      <c r="BX20" s="660"/>
      <c r="BY20" s="660"/>
      <c r="BZ20" s="660"/>
      <c r="CA20" s="660"/>
      <c r="CB20" s="698"/>
      <c r="CD20" s="618" t="s">
        <v>264</v>
      </c>
      <c r="CE20" s="619"/>
      <c r="CF20" s="619"/>
      <c r="CG20" s="619"/>
      <c r="CH20" s="619"/>
      <c r="CI20" s="619"/>
      <c r="CJ20" s="619"/>
      <c r="CK20" s="619"/>
      <c r="CL20" s="619"/>
      <c r="CM20" s="619"/>
      <c r="CN20" s="619"/>
      <c r="CO20" s="619"/>
      <c r="CP20" s="619"/>
      <c r="CQ20" s="620"/>
      <c r="CR20" s="621">
        <v>41152747</v>
      </c>
      <c r="CS20" s="622"/>
      <c r="CT20" s="622"/>
      <c r="CU20" s="622"/>
      <c r="CV20" s="622"/>
      <c r="CW20" s="622"/>
      <c r="CX20" s="622"/>
      <c r="CY20" s="623"/>
      <c r="CZ20" s="659">
        <v>100</v>
      </c>
      <c r="DA20" s="659"/>
      <c r="DB20" s="659"/>
      <c r="DC20" s="659"/>
      <c r="DD20" s="627">
        <v>3753246</v>
      </c>
      <c r="DE20" s="622"/>
      <c r="DF20" s="622"/>
      <c r="DG20" s="622"/>
      <c r="DH20" s="622"/>
      <c r="DI20" s="622"/>
      <c r="DJ20" s="622"/>
      <c r="DK20" s="622"/>
      <c r="DL20" s="622"/>
      <c r="DM20" s="622"/>
      <c r="DN20" s="622"/>
      <c r="DO20" s="622"/>
      <c r="DP20" s="623"/>
      <c r="DQ20" s="627">
        <v>25731493</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8612148</v>
      </c>
      <c r="S21" s="622"/>
      <c r="T21" s="622"/>
      <c r="U21" s="622"/>
      <c r="V21" s="622"/>
      <c r="W21" s="622"/>
      <c r="X21" s="622"/>
      <c r="Y21" s="623"/>
      <c r="Z21" s="659">
        <v>20.8</v>
      </c>
      <c r="AA21" s="659"/>
      <c r="AB21" s="659"/>
      <c r="AC21" s="659"/>
      <c r="AD21" s="660">
        <v>8391479</v>
      </c>
      <c r="AE21" s="660"/>
      <c r="AF21" s="660"/>
      <c r="AG21" s="660"/>
      <c r="AH21" s="660"/>
      <c r="AI21" s="660"/>
      <c r="AJ21" s="660"/>
      <c r="AK21" s="660"/>
      <c r="AL21" s="624">
        <v>37.1</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1908</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8391479</v>
      </c>
      <c r="S22" s="622"/>
      <c r="T22" s="622"/>
      <c r="U22" s="622"/>
      <c r="V22" s="622"/>
      <c r="W22" s="622"/>
      <c r="X22" s="622"/>
      <c r="Y22" s="623"/>
      <c r="Z22" s="659">
        <v>20.2</v>
      </c>
      <c r="AA22" s="659"/>
      <c r="AB22" s="659"/>
      <c r="AC22" s="659"/>
      <c r="AD22" s="660">
        <v>8391479</v>
      </c>
      <c r="AE22" s="660"/>
      <c r="AF22" s="660"/>
      <c r="AG22" s="660"/>
      <c r="AH22" s="660"/>
      <c r="AI22" s="660"/>
      <c r="AJ22" s="660"/>
      <c r="AK22" s="660"/>
      <c r="AL22" s="624">
        <v>37.1</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220669</v>
      </c>
      <c r="S23" s="622"/>
      <c r="T23" s="622"/>
      <c r="U23" s="622"/>
      <c r="V23" s="622"/>
      <c r="W23" s="622"/>
      <c r="X23" s="622"/>
      <c r="Y23" s="623"/>
      <c r="Z23" s="659">
        <v>0.5</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902974</v>
      </c>
      <c r="BH23" s="622"/>
      <c r="BI23" s="622"/>
      <c r="BJ23" s="622"/>
      <c r="BK23" s="622"/>
      <c r="BL23" s="622"/>
      <c r="BM23" s="622"/>
      <c r="BN23" s="623"/>
      <c r="BO23" s="659">
        <v>7.6</v>
      </c>
      <c r="BP23" s="659"/>
      <c r="BQ23" s="659"/>
      <c r="BR23" s="659"/>
      <c r="BS23" s="660" t="s">
        <v>122</v>
      </c>
      <c r="BT23" s="660"/>
      <c r="BU23" s="660"/>
      <c r="BV23" s="660"/>
      <c r="BW23" s="660"/>
      <c r="BX23" s="660"/>
      <c r="BY23" s="660"/>
      <c r="BZ23" s="660"/>
      <c r="CA23" s="660"/>
      <c r="CB23" s="698"/>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279</v>
      </c>
      <c r="CE24" s="680"/>
      <c r="CF24" s="680"/>
      <c r="CG24" s="680"/>
      <c r="CH24" s="680"/>
      <c r="CI24" s="680"/>
      <c r="CJ24" s="680"/>
      <c r="CK24" s="680"/>
      <c r="CL24" s="680"/>
      <c r="CM24" s="680"/>
      <c r="CN24" s="680"/>
      <c r="CO24" s="680"/>
      <c r="CP24" s="680"/>
      <c r="CQ24" s="681"/>
      <c r="CR24" s="676">
        <v>21834050</v>
      </c>
      <c r="CS24" s="677"/>
      <c r="CT24" s="677"/>
      <c r="CU24" s="677"/>
      <c r="CV24" s="677"/>
      <c r="CW24" s="677"/>
      <c r="CX24" s="677"/>
      <c r="CY24" s="702"/>
      <c r="CZ24" s="703">
        <v>53.1</v>
      </c>
      <c r="DA24" s="685"/>
      <c r="DB24" s="685"/>
      <c r="DC24" s="705"/>
      <c r="DD24" s="701">
        <v>12802055</v>
      </c>
      <c r="DE24" s="677"/>
      <c r="DF24" s="677"/>
      <c r="DG24" s="677"/>
      <c r="DH24" s="677"/>
      <c r="DI24" s="677"/>
      <c r="DJ24" s="677"/>
      <c r="DK24" s="702"/>
      <c r="DL24" s="701">
        <v>11512168</v>
      </c>
      <c r="DM24" s="677"/>
      <c r="DN24" s="677"/>
      <c r="DO24" s="677"/>
      <c r="DP24" s="677"/>
      <c r="DQ24" s="677"/>
      <c r="DR24" s="677"/>
      <c r="DS24" s="677"/>
      <c r="DT24" s="677"/>
      <c r="DU24" s="677"/>
      <c r="DV24" s="702"/>
      <c r="DW24" s="703">
        <v>50.6</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23587910</v>
      </c>
      <c r="S25" s="622"/>
      <c r="T25" s="622"/>
      <c r="U25" s="622"/>
      <c r="V25" s="622"/>
      <c r="W25" s="622"/>
      <c r="X25" s="622"/>
      <c r="Y25" s="623"/>
      <c r="Z25" s="659">
        <v>56.9</v>
      </c>
      <c r="AA25" s="659"/>
      <c r="AB25" s="659"/>
      <c r="AC25" s="659"/>
      <c r="AD25" s="660">
        <v>22464267</v>
      </c>
      <c r="AE25" s="660"/>
      <c r="AF25" s="660"/>
      <c r="AG25" s="660"/>
      <c r="AH25" s="660"/>
      <c r="AI25" s="660"/>
      <c r="AJ25" s="660"/>
      <c r="AK25" s="660"/>
      <c r="AL25" s="624">
        <v>99.2</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282</v>
      </c>
      <c r="CE25" s="619"/>
      <c r="CF25" s="619"/>
      <c r="CG25" s="619"/>
      <c r="CH25" s="619"/>
      <c r="CI25" s="619"/>
      <c r="CJ25" s="619"/>
      <c r="CK25" s="619"/>
      <c r="CL25" s="619"/>
      <c r="CM25" s="619"/>
      <c r="CN25" s="619"/>
      <c r="CO25" s="619"/>
      <c r="CP25" s="619"/>
      <c r="CQ25" s="620"/>
      <c r="CR25" s="621">
        <v>6134245</v>
      </c>
      <c r="CS25" s="634"/>
      <c r="CT25" s="634"/>
      <c r="CU25" s="634"/>
      <c r="CV25" s="634"/>
      <c r="CW25" s="634"/>
      <c r="CX25" s="634"/>
      <c r="CY25" s="635"/>
      <c r="CZ25" s="624">
        <v>14.9</v>
      </c>
      <c r="DA25" s="636"/>
      <c r="DB25" s="636"/>
      <c r="DC25" s="637"/>
      <c r="DD25" s="627">
        <v>5407713</v>
      </c>
      <c r="DE25" s="634"/>
      <c r="DF25" s="634"/>
      <c r="DG25" s="634"/>
      <c r="DH25" s="634"/>
      <c r="DI25" s="634"/>
      <c r="DJ25" s="634"/>
      <c r="DK25" s="635"/>
      <c r="DL25" s="627">
        <v>5399922</v>
      </c>
      <c r="DM25" s="634"/>
      <c r="DN25" s="634"/>
      <c r="DO25" s="634"/>
      <c r="DP25" s="634"/>
      <c r="DQ25" s="634"/>
      <c r="DR25" s="634"/>
      <c r="DS25" s="634"/>
      <c r="DT25" s="634"/>
      <c r="DU25" s="634"/>
      <c r="DV25" s="635"/>
      <c r="DW25" s="624">
        <v>23.7</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11563</v>
      </c>
      <c r="S26" s="622"/>
      <c r="T26" s="622"/>
      <c r="U26" s="622"/>
      <c r="V26" s="622"/>
      <c r="W26" s="622"/>
      <c r="X26" s="622"/>
      <c r="Y26" s="623"/>
      <c r="Z26" s="659">
        <v>0</v>
      </c>
      <c r="AA26" s="659"/>
      <c r="AB26" s="659"/>
      <c r="AC26" s="659"/>
      <c r="AD26" s="660">
        <v>11563</v>
      </c>
      <c r="AE26" s="660"/>
      <c r="AF26" s="660"/>
      <c r="AG26" s="660"/>
      <c r="AH26" s="660"/>
      <c r="AI26" s="660"/>
      <c r="AJ26" s="660"/>
      <c r="AK26" s="660"/>
      <c r="AL26" s="624">
        <v>0.1</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285</v>
      </c>
      <c r="CE26" s="619"/>
      <c r="CF26" s="619"/>
      <c r="CG26" s="619"/>
      <c r="CH26" s="619"/>
      <c r="CI26" s="619"/>
      <c r="CJ26" s="619"/>
      <c r="CK26" s="619"/>
      <c r="CL26" s="619"/>
      <c r="CM26" s="619"/>
      <c r="CN26" s="619"/>
      <c r="CO26" s="619"/>
      <c r="CP26" s="619"/>
      <c r="CQ26" s="620"/>
      <c r="CR26" s="621">
        <v>3614163</v>
      </c>
      <c r="CS26" s="622"/>
      <c r="CT26" s="622"/>
      <c r="CU26" s="622"/>
      <c r="CV26" s="622"/>
      <c r="CW26" s="622"/>
      <c r="CX26" s="622"/>
      <c r="CY26" s="623"/>
      <c r="CZ26" s="624">
        <v>8.8000000000000007</v>
      </c>
      <c r="DA26" s="636"/>
      <c r="DB26" s="636"/>
      <c r="DC26" s="637"/>
      <c r="DD26" s="627">
        <v>3365592</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157986</v>
      </c>
      <c r="S27" s="622"/>
      <c r="T27" s="622"/>
      <c r="U27" s="622"/>
      <c r="V27" s="622"/>
      <c r="W27" s="622"/>
      <c r="X27" s="622"/>
      <c r="Y27" s="623"/>
      <c r="Z27" s="659">
        <v>0.4</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11895790</v>
      </c>
      <c r="BH27" s="622"/>
      <c r="BI27" s="622"/>
      <c r="BJ27" s="622"/>
      <c r="BK27" s="622"/>
      <c r="BL27" s="622"/>
      <c r="BM27" s="622"/>
      <c r="BN27" s="623"/>
      <c r="BO27" s="659">
        <v>100</v>
      </c>
      <c r="BP27" s="659"/>
      <c r="BQ27" s="659"/>
      <c r="BR27" s="659"/>
      <c r="BS27" s="660">
        <v>91455</v>
      </c>
      <c r="BT27" s="660"/>
      <c r="BU27" s="660"/>
      <c r="BV27" s="660"/>
      <c r="BW27" s="660"/>
      <c r="BX27" s="660"/>
      <c r="BY27" s="660"/>
      <c r="BZ27" s="660"/>
      <c r="CA27" s="660"/>
      <c r="CB27" s="698"/>
      <c r="CD27" s="618" t="s">
        <v>288</v>
      </c>
      <c r="CE27" s="619"/>
      <c r="CF27" s="619"/>
      <c r="CG27" s="619"/>
      <c r="CH27" s="619"/>
      <c r="CI27" s="619"/>
      <c r="CJ27" s="619"/>
      <c r="CK27" s="619"/>
      <c r="CL27" s="619"/>
      <c r="CM27" s="619"/>
      <c r="CN27" s="619"/>
      <c r="CO27" s="619"/>
      <c r="CP27" s="619"/>
      <c r="CQ27" s="620"/>
      <c r="CR27" s="621">
        <v>12643284</v>
      </c>
      <c r="CS27" s="634"/>
      <c r="CT27" s="634"/>
      <c r="CU27" s="634"/>
      <c r="CV27" s="634"/>
      <c r="CW27" s="634"/>
      <c r="CX27" s="634"/>
      <c r="CY27" s="635"/>
      <c r="CZ27" s="624">
        <v>30.7</v>
      </c>
      <c r="DA27" s="636"/>
      <c r="DB27" s="636"/>
      <c r="DC27" s="637"/>
      <c r="DD27" s="627">
        <v>4374003</v>
      </c>
      <c r="DE27" s="634"/>
      <c r="DF27" s="634"/>
      <c r="DG27" s="634"/>
      <c r="DH27" s="634"/>
      <c r="DI27" s="634"/>
      <c r="DJ27" s="634"/>
      <c r="DK27" s="635"/>
      <c r="DL27" s="627">
        <v>3091907</v>
      </c>
      <c r="DM27" s="634"/>
      <c r="DN27" s="634"/>
      <c r="DO27" s="634"/>
      <c r="DP27" s="634"/>
      <c r="DQ27" s="634"/>
      <c r="DR27" s="634"/>
      <c r="DS27" s="634"/>
      <c r="DT27" s="634"/>
      <c r="DU27" s="634"/>
      <c r="DV27" s="635"/>
      <c r="DW27" s="624">
        <v>13.6</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351792</v>
      </c>
      <c r="S28" s="622"/>
      <c r="T28" s="622"/>
      <c r="U28" s="622"/>
      <c r="V28" s="622"/>
      <c r="W28" s="622"/>
      <c r="X28" s="622"/>
      <c r="Y28" s="623"/>
      <c r="Z28" s="659">
        <v>0.8</v>
      </c>
      <c r="AA28" s="659"/>
      <c r="AB28" s="659"/>
      <c r="AC28" s="659"/>
      <c r="AD28" s="660">
        <v>162327</v>
      </c>
      <c r="AE28" s="660"/>
      <c r="AF28" s="660"/>
      <c r="AG28" s="660"/>
      <c r="AH28" s="660"/>
      <c r="AI28" s="660"/>
      <c r="AJ28" s="660"/>
      <c r="AK28" s="660"/>
      <c r="AL28" s="624">
        <v>0.7</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3056521</v>
      </c>
      <c r="CS28" s="622"/>
      <c r="CT28" s="622"/>
      <c r="CU28" s="622"/>
      <c r="CV28" s="622"/>
      <c r="CW28" s="622"/>
      <c r="CX28" s="622"/>
      <c r="CY28" s="623"/>
      <c r="CZ28" s="624">
        <v>7.4</v>
      </c>
      <c r="DA28" s="636"/>
      <c r="DB28" s="636"/>
      <c r="DC28" s="637"/>
      <c r="DD28" s="627">
        <v>3020339</v>
      </c>
      <c r="DE28" s="622"/>
      <c r="DF28" s="622"/>
      <c r="DG28" s="622"/>
      <c r="DH28" s="622"/>
      <c r="DI28" s="622"/>
      <c r="DJ28" s="622"/>
      <c r="DK28" s="623"/>
      <c r="DL28" s="627">
        <v>3020339</v>
      </c>
      <c r="DM28" s="622"/>
      <c r="DN28" s="622"/>
      <c r="DO28" s="622"/>
      <c r="DP28" s="622"/>
      <c r="DQ28" s="622"/>
      <c r="DR28" s="622"/>
      <c r="DS28" s="622"/>
      <c r="DT28" s="622"/>
      <c r="DU28" s="622"/>
      <c r="DV28" s="623"/>
      <c r="DW28" s="624">
        <v>13.3</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309306</v>
      </c>
      <c r="S29" s="622"/>
      <c r="T29" s="622"/>
      <c r="U29" s="622"/>
      <c r="V29" s="622"/>
      <c r="W29" s="622"/>
      <c r="X29" s="622"/>
      <c r="Y29" s="623"/>
      <c r="Z29" s="659">
        <v>0.7</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292</v>
      </c>
      <c r="CE29" s="641"/>
      <c r="CF29" s="618" t="s">
        <v>66</v>
      </c>
      <c r="CG29" s="619"/>
      <c r="CH29" s="619"/>
      <c r="CI29" s="619"/>
      <c r="CJ29" s="619"/>
      <c r="CK29" s="619"/>
      <c r="CL29" s="619"/>
      <c r="CM29" s="619"/>
      <c r="CN29" s="619"/>
      <c r="CO29" s="619"/>
      <c r="CP29" s="619"/>
      <c r="CQ29" s="620"/>
      <c r="CR29" s="621">
        <v>3056461</v>
      </c>
      <c r="CS29" s="634"/>
      <c r="CT29" s="634"/>
      <c r="CU29" s="634"/>
      <c r="CV29" s="634"/>
      <c r="CW29" s="634"/>
      <c r="CX29" s="634"/>
      <c r="CY29" s="635"/>
      <c r="CZ29" s="624">
        <v>7.4</v>
      </c>
      <c r="DA29" s="636"/>
      <c r="DB29" s="636"/>
      <c r="DC29" s="637"/>
      <c r="DD29" s="627">
        <v>3020279</v>
      </c>
      <c r="DE29" s="634"/>
      <c r="DF29" s="634"/>
      <c r="DG29" s="634"/>
      <c r="DH29" s="634"/>
      <c r="DI29" s="634"/>
      <c r="DJ29" s="634"/>
      <c r="DK29" s="635"/>
      <c r="DL29" s="627">
        <v>3020279</v>
      </c>
      <c r="DM29" s="634"/>
      <c r="DN29" s="634"/>
      <c r="DO29" s="634"/>
      <c r="DP29" s="634"/>
      <c r="DQ29" s="634"/>
      <c r="DR29" s="634"/>
      <c r="DS29" s="634"/>
      <c r="DT29" s="634"/>
      <c r="DU29" s="634"/>
      <c r="DV29" s="635"/>
      <c r="DW29" s="624">
        <v>13.3</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10029652</v>
      </c>
      <c r="S30" s="622"/>
      <c r="T30" s="622"/>
      <c r="U30" s="622"/>
      <c r="V30" s="622"/>
      <c r="W30" s="622"/>
      <c r="X30" s="622"/>
      <c r="Y30" s="623"/>
      <c r="Z30" s="659">
        <v>24.2</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2961170</v>
      </c>
      <c r="CS30" s="622"/>
      <c r="CT30" s="622"/>
      <c r="CU30" s="622"/>
      <c r="CV30" s="622"/>
      <c r="CW30" s="622"/>
      <c r="CX30" s="622"/>
      <c r="CY30" s="623"/>
      <c r="CZ30" s="624">
        <v>7.2</v>
      </c>
      <c r="DA30" s="636"/>
      <c r="DB30" s="636"/>
      <c r="DC30" s="637"/>
      <c r="DD30" s="627">
        <v>2928443</v>
      </c>
      <c r="DE30" s="622"/>
      <c r="DF30" s="622"/>
      <c r="DG30" s="622"/>
      <c r="DH30" s="622"/>
      <c r="DI30" s="622"/>
      <c r="DJ30" s="622"/>
      <c r="DK30" s="623"/>
      <c r="DL30" s="627">
        <v>2928443</v>
      </c>
      <c r="DM30" s="622"/>
      <c r="DN30" s="622"/>
      <c r="DO30" s="622"/>
      <c r="DP30" s="622"/>
      <c r="DQ30" s="622"/>
      <c r="DR30" s="622"/>
      <c r="DS30" s="622"/>
      <c r="DT30" s="622"/>
      <c r="DU30" s="622"/>
      <c r="DV30" s="623"/>
      <c r="DW30" s="624">
        <v>12.9</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99.4</v>
      </c>
      <c r="BH31" s="684"/>
      <c r="BI31" s="684"/>
      <c r="BJ31" s="684"/>
      <c r="BK31" s="684"/>
      <c r="BL31" s="684"/>
      <c r="BM31" s="685">
        <v>99</v>
      </c>
      <c r="BN31" s="684"/>
      <c r="BO31" s="684"/>
      <c r="BP31" s="684"/>
      <c r="BQ31" s="686"/>
      <c r="BR31" s="683">
        <v>99.4</v>
      </c>
      <c r="BS31" s="684"/>
      <c r="BT31" s="684"/>
      <c r="BU31" s="684"/>
      <c r="BV31" s="684"/>
      <c r="BW31" s="684"/>
      <c r="BX31" s="685">
        <v>98.7</v>
      </c>
      <c r="BY31" s="684"/>
      <c r="BZ31" s="684"/>
      <c r="CA31" s="684"/>
      <c r="CB31" s="686"/>
      <c r="CD31" s="642"/>
      <c r="CE31" s="643"/>
      <c r="CF31" s="618" t="s">
        <v>300</v>
      </c>
      <c r="CG31" s="619"/>
      <c r="CH31" s="619"/>
      <c r="CI31" s="619"/>
      <c r="CJ31" s="619"/>
      <c r="CK31" s="619"/>
      <c r="CL31" s="619"/>
      <c r="CM31" s="619"/>
      <c r="CN31" s="619"/>
      <c r="CO31" s="619"/>
      <c r="CP31" s="619"/>
      <c r="CQ31" s="620"/>
      <c r="CR31" s="621">
        <v>95291</v>
      </c>
      <c r="CS31" s="634"/>
      <c r="CT31" s="634"/>
      <c r="CU31" s="634"/>
      <c r="CV31" s="634"/>
      <c r="CW31" s="634"/>
      <c r="CX31" s="634"/>
      <c r="CY31" s="635"/>
      <c r="CZ31" s="624">
        <v>0.2</v>
      </c>
      <c r="DA31" s="636"/>
      <c r="DB31" s="636"/>
      <c r="DC31" s="637"/>
      <c r="DD31" s="627">
        <v>91836</v>
      </c>
      <c r="DE31" s="634"/>
      <c r="DF31" s="634"/>
      <c r="DG31" s="634"/>
      <c r="DH31" s="634"/>
      <c r="DI31" s="634"/>
      <c r="DJ31" s="634"/>
      <c r="DK31" s="635"/>
      <c r="DL31" s="627">
        <v>91836</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3373855</v>
      </c>
      <c r="S32" s="622"/>
      <c r="T32" s="622"/>
      <c r="U32" s="622"/>
      <c r="V32" s="622"/>
      <c r="W32" s="622"/>
      <c r="X32" s="622"/>
      <c r="Y32" s="623"/>
      <c r="Z32" s="659">
        <v>8.1</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99.3</v>
      </c>
      <c r="BH32" s="634"/>
      <c r="BI32" s="634"/>
      <c r="BJ32" s="634"/>
      <c r="BK32" s="634"/>
      <c r="BL32" s="634"/>
      <c r="BM32" s="625">
        <v>98.9</v>
      </c>
      <c r="BN32" s="634"/>
      <c r="BO32" s="634"/>
      <c r="BP32" s="634"/>
      <c r="BQ32" s="657"/>
      <c r="BR32" s="687">
        <v>99.3</v>
      </c>
      <c r="BS32" s="634"/>
      <c r="BT32" s="634"/>
      <c r="BU32" s="634"/>
      <c r="BV32" s="634"/>
      <c r="BW32" s="634"/>
      <c r="BX32" s="625">
        <v>99</v>
      </c>
      <c r="BY32" s="634"/>
      <c r="BZ32" s="634"/>
      <c r="CA32" s="634"/>
      <c r="CB32" s="657"/>
      <c r="CD32" s="644"/>
      <c r="CE32" s="645"/>
      <c r="CF32" s="618" t="s">
        <v>304</v>
      </c>
      <c r="CG32" s="619"/>
      <c r="CH32" s="619"/>
      <c r="CI32" s="619"/>
      <c r="CJ32" s="619"/>
      <c r="CK32" s="619"/>
      <c r="CL32" s="619"/>
      <c r="CM32" s="619"/>
      <c r="CN32" s="619"/>
      <c r="CO32" s="619"/>
      <c r="CP32" s="619"/>
      <c r="CQ32" s="620"/>
      <c r="CR32" s="621">
        <v>60</v>
      </c>
      <c r="CS32" s="622"/>
      <c r="CT32" s="622"/>
      <c r="CU32" s="622"/>
      <c r="CV32" s="622"/>
      <c r="CW32" s="622"/>
      <c r="CX32" s="622"/>
      <c r="CY32" s="623"/>
      <c r="CZ32" s="624">
        <v>0</v>
      </c>
      <c r="DA32" s="636"/>
      <c r="DB32" s="636"/>
      <c r="DC32" s="637"/>
      <c r="DD32" s="627">
        <v>60</v>
      </c>
      <c r="DE32" s="622"/>
      <c r="DF32" s="622"/>
      <c r="DG32" s="622"/>
      <c r="DH32" s="622"/>
      <c r="DI32" s="622"/>
      <c r="DJ32" s="622"/>
      <c r="DK32" s="623"/>
      <c r="DL32" s="627">
        <v>60</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270674</v>
      </c>
      <c r="S33" s="622"/>
      <c r="T33" s="622"/>
      <c r="U33" s="622"/>
      <c r="V33" s="622"/>
      <c r="W33" s="622"/>
      <c r="X33" s="622"/>
      <c r="Y33" s="623"/>
      <c r="Z33" s="659">
        <v>0.7</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99.6</v>
      </c>
      <c r="BH33" s="606"/>
      <c r="BI33" s="606"/>
      <c r="BJ33" s="606"/>
      <c r="BK33" s="606"/>
      <c r="BL33" s="606"/>
      <c r="BM33" s="652">
        <v>99.2</v>
      </c>
      <c r="BN33" s="606"/>
      <c r="BO33" s="606"/>
      <c r="BP33" s="606"/>
      <c r="BQ33" s="669"/>
      <c r="BR33" s="682">
        <v>99.5</v>
      </c>
      <c r="BS33" s="606"/>
      <c r="BT33" s="606"/>
      <c r="BU33" s="606"/>
      <c r="BV33" s="606"/>
      <c r="BW33" s="606"/>
      <c r="BX33" s="652">
        <v>98.4</v>
      </c>
      <c r="BY33" s="606"/>
      <c r="BZ33" s="606"/>
      <c r="CA33" s="606"/>
      <c r="CB33" s="669"/>
      <c r="CD33" s="618" t="s">
        <v>307</v>
      </c>
      <c r="CE33" s="619"/>
      <c r="CF33" s="619"/>
      <c r="CG33" s="619"/>
      <c r="CH33" s="619"/>
      <c r="CI33" s="619"/>
      <c r="CJ33" s="619"/>
      <c r="CK33" s="619"/>
      <c r="CL33" s="619"/>
      <c r="CM33" s="619"/>
      <c r="CN33" s="619"/>
      <c r="CO33" s="619"/>
      <c r="CP33" s="619"/>
      <c r="CQ33" s="620"/>
      <c r="CR33" s="621">
        <v>15434083</v>
      </c>
      <c r="CS33" s="634"/>
      <c r="CT33" s="634"/>
      <c r="CU33" s="634"/>
      <c r="CV33" s="634"/>
      <c r="CW33" s="634"/>
      <c r="CX33" s="634"/>
      <c r="CY33" s="635"/>
      <c r="CZ33" s="624">
        <v>37.5</v>
      </c>
      <c r="DA33" s="636"/>
      <c r="DB33" s="636"/>
      <c r="DC33" s="637"/>
      <c r="DD33" s="627">
        <v>12358875</v>
      </c>
      <c r="DE33" s="634"/>
      <c r="DF33" s="634"/>
      <c r="DG33" s="634"/>
      <c r="DH33" s="634"/>
      <c r="DI33" s="634"/>
      <c r="DJ33" s="634"/>
      <c r="DK33" s="635"/>
      <c r="DL33" s="627">
        <v>10168397</v>
      </c>
      <c r="DM33" s="634"/>
      <c r="DN33" s="634"/>
      <c r="DO33" s="634"/>
      <c r="DP33" s="634"/>
      <c r="DQ33" s="634"/>
      <c r="DR33" s="634"/>
      <c r="DS33" s="634"/>
      <c r="DT33" s="634"/>
      <c r="DU33" s="634"/>
      <c r="DV33" s="635"/>
      <c r="DW33" s="624">
        <v>44.7</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533458</v>
      </c>
      <c r="S34" s="622"/>
      <c r="T34" s="622"/>
      <c r="U34" s="622"/>
      <c r="V34" s="622"/>
      <c r="W34" s="622"/>
      <c r="X34" s="622"/>
      <c r="Y34" s="623"/>
      <c r="Z34" s="659">
        <v>1.3</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5415191</v>
      </c>
      <c r="CS34" s="622"/>
      <c r="CT34" s="622"/>
      <c r="CU34" s="622"/>
      <c r="CV34" s="622"/>
      <c r="CW34" s="622"/>
      <c r="CX34" s="622"/>
      <c r="CY34" s="623"/>
      <c r="CZ34" s="624">
        <v>13.2</v>
      </c>
      <c r="DA34" s="636"/>
      <c r="DB34" s="636"/>
      <c r="DC34" s="637"/>
      <c r="DD34" s="627">
        <v>4201860</v>
      </c>
      <c r="DE34" s="622"/>
      <c r="DF34" s="622"/>
      <c r="DG34" s="622"/>
      <c r="DH34" s="622"/>
      <c r="DI34" s="622"/>
      <c r="DJ34" s="622"/>
      <c r="DK34" s="623"/>
      <c r="DL34" s="627">
        <v>3921202</v>
      </c>
      <c r="DM34" s="622"/>
      <c r="DN34" s="622"/>
      <c r="DO34" s="622"/>
      <c r="DP34" s="622"/>
      <c r="DQ34" s="622"/>
      <c r="DR34" s="622"/>
      <c r="DS34" s="622"/>
      <c r="DT34" s="622"/>
      <c r="DU34" s="622"/>
      <c r="DV34" s="623"/>
      <c r="DW34" s="624">
        <v>17.2</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318684</v>
      </c>
      <c r="S35" s="622"/>
      <c r="T35" s="622"/>
      <c r="U35" s="622"/>
      <c r="V35" s="622"/>
      <c r="W35" s="622"/>
      <c r="X35" s="622"/>
      <c r="Y35" s="623"/>
      <c r="Z35" s="659">
        <v>0.8</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142472</v>
      </c>
      <c r="CS35" s="634"/>
      <c r="CT35" s="634"/>
      <c r="CU35" s="634"/>
      <c r="CV35" s="634"/>
      <c r="CW35" s="634"/>
      <c r="CX35" s="634"/>
      <c r="CY35" s="635"/>
      <c r="CZ35" s="624">
        <v>0.3</v>
      </c>
      <c r="DA35" s="636"/>
      <c r="DB35" s="636"/>
      <c r="DC35" s="637"/>
      <c r="DD35" s="627">
        <v>122976</v>
      </c>
      <c r="DE35" s="634"/>
      <c r="DF35" s="634"/>
      <c r="DG35" s="634"/>
      <c r="DH35" s="634"/>
      <c r="DI35" s="634"/>
      <c r="DJ35" s="634"/>
      <c r="DK35" s="635"/>
      <c r="DL35" s="627">
        <v>122976</v>
      </c>
      <c r="DM35" s="634"/>
      <c r="DN35" s="634"/>
      <c r="DO35" s="634"/>
      <c r="DP35" s="634"/>
      <c r="DQ35" s="634"/>
      <c r="DR35" s="634"/>
      <c r="DS35" s="634"/>
      <c r="DT35" s="634"/>
      <c r="DU35" s="634"/>
      <c r="DV35" s="635"/>
      <c r="DW35" s="624">
        <v>0.5</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151676</v>
      </c>
      <c r="S36" s="622"/>
      <c r="T36" s="622"/>
      <c r="U36" s="622"/>
      <c r="V36" s="622"/>
      <c r="W36" s="622"/>
      <c r="X36" s="622"/>
      <c r="Y36" s="623"/>
      <c r="Z36" s="659">
        <v>0.4</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6220978</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1036</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3959822</v>
      </c>
      <c r="CS36" s="622"/>
      <c r="CT36" s="622"/>
      <c r="CU36" s="622"/>
      <c r="CV36" s="622"/>
      <c r="CW36" s="622"/>
      <c r="CX36" s="622"/>
      <c r="CY36" s="623"/>
      <c r="CZ36" s="624">
        <v>9.6</v>
      </c>
      <c r="DA36" s="636"/>
      <c r="DB36" s="636"/>
      <c r="DC36" s="637"/>
      <c r="DD36" s="627">
        <v>3483404</v>
      </c>
      <c r="DE36" s="622"/>
      <c r="DF36" s="622"/>
      <c r="DG36" s="622"/>
      <c r="DH36" s="622"/>
      <c r="DI36" s="622"/>
      <c r="DJ36" s="622"/>
      <c r="DK36" s="623"/>
      <c r="DL36" s="627">
        <v>2333323</v>
      </c>
      <c r="DM36" s="622"/>
      <c r="DN36" s="622"/>
      <c r="DO36" s="622"/>
      <c r="DP36" s="622"/>
      <c r="DQ36" s="622"/>
      <c r="DR36" s="622"/>
      <c r="DS36" s="622"/>
      <c r="DT36" s="622"/>
      <c r="DU36" s="622"/>
      <c r="DV36" s="623"/>
      <c r="DW36" s="624">
        <v>10.3</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357028</v>
      </c>
      <c r="S37" s="622"/>
      <c r="T37" s="622"/>
      <c r="U37" s="622"/>
      <c r="V37" s="622"/>
      <c r="W37" s="622"/>
      <c r="X37" s="622"/>
      <c r="Y37" s="623"/>
      <c r="Z37" s="659">
        <v>0.9</v>
      </c>
      <c r="AA37" s="659"/>
      <c r="AB37" s="659"/>
      <c r="AC37" s="659"/>
      <c r="AD37" s="660">
        <v>250</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1156222</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-132056</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604645</v>
      </c>
      <c r="CS37" s="634"/>
      <c r="CT37" s="634"/>
      <c r="CU37" s="634"/>
      <c r="CV37" s="634"/>
      <c r="CW37" s="634"/>
      <c r="CX37" s="634"/>
      <c r="CY37" s="635"/>
      <c r="CZ37" s="624">
        <v>1.5</v>
      </c>
      <c r="DA37" s="636"/>
      <c r="DB37" s="636"/>
      <c r="DC37" s="637"/>
      <c r="DD37" s="627">
        <v>588626</v>
      </c>
      <c r="DE37" s="634"/>
      <c r="DF37" s="634"/>
      <c r="DG37" s="634"/>
      <c r="DH37" s="634"/>
      <c r="DI37" s="634"/>
      <c r="DJ37" s="634"/>
      <c r="DK37" s="635"/>
      <c r="DL37" s="627">
        <v>518709</v>
      </c>
      <c r="DM37" s="634"/>
      <c r="DN37" s="634"/>
      <c r="DO37" s="634"/>
      <c r="DP37" s="634"/>
      <c r="DQ37" s="634"/>
      <c r="DR37" s="634"/>
      <c r="DS37" s="634"/>
      <c r="DT37" s="634"/>
      <c r="DU37" s="634"/>
      <c r="DV37" s="635"/>
      <c r="DW37" s="624">
        <v>2.2999999999999998</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2017700</v>
      </c>
      <c r="S38" s="622"/>
      <c r="T38" s="622"/>
      <c r="U38" s="622"/>
      <c r="V38" s="622"/>
      <c r="W38" s="622"/>
      <c r="X38" s="622"/>
      <c r="Y38" s="623"/>
      <c r="Z38" s="659">
        <v>4.9000000000000004</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185326</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13474</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4879430</v>
      </c>
      <c r="CS38" s="622"/>
      <c r="CT38" s="622"/>
      <c r="CU38" s="622"/>
      <c r="CV38" s="622"/>
      <c r="CW38" s="622"/>
      <c r="CX38" s="622"/>
      <c r="CY38" s="623"/>
      <c r="CZ38" s="624">
        <v>11.9</v>
      </c>
      <c r="DA38" s="636"/>
      <c r="DB38" s="636"/>
      <c r="DC38" s="637"/>
      <c r="DD38" s="627">
        <v>3940609</v>
      </c>
      <c r="DE38" s="622"/>
      <c r="DF38" s="622"/>
      <c r="DG38" s="622"/>
      <c r="DH38" s="622"/>
      <c r="DI38" s="622"/>
      <c r="DJ38" s="622"/>
      <c r="DK38" s="623"/>
      <c r="DL38" s="627">
        <v>3790896</v>
      </c>
      <c r="DM38" s="622"/>
      <c r="DN38" s="622"/>
      <c r="DO38" s="622"/>
      <c r="DP38" s="622"/>
      <c r="DQ38" s="622"/>
      <c r="DR38" s="622"/>
      <c r="DS38" s="622"/>
      <c r="DT38" s="622"/>
      <c r="DU38" s="622"/>
      <c r="DV38" s="623"/>
      <c r="DW38" s="624">
        <v>16.7</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19937</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1031159</v>
      </c>
      <c r="CS39" s="634"/>
      <c r="CT39" s="634"/>
      <c r="CU39" s="634"/>
      <c r="CV39" s="634"/>
      <c r="CW39" s="634"/>
      <c r="CX39" s="634"/>
      <c r="CY39" s="635"/>
      <c r="CZ39" s="624">
        <v>2.5</v>
      </c>
      <c r="DA39" s="636"/>
      <c r="DB39" s="636"/>
      <c r="DC39" s="637"/>
      <c r="DD39" s="627">
        <v>610026</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100000</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111</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6009</v>
      </c>
      <c r="CS40" s="622"/>
      <c r="CT40" s="622"/>
      <c r="CU40" s="622"/>
      <c r="CV40" s="622"/>
      <c r="CW40" s="622"/>
      <c r="CX40" s="622"/>
      <c r="CY40" s="623"/>
      <c r="CZ40" s="624">
        <v>0</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41471284</v>
      </c>
      <c r="S41" s="646"/>
      <c r="T41" s="646"/>
      <c r="U41" s="646"/>
      <c r="V41" s="646"/>
      <c r="W41" s="646"/>
      <c r="X41" s="646"/>
      <c r="Y41" s="649"/>
      <c r="Z41" s="650">
        <v>100</v>
      </c>
      <c r="AA41" s="650"/>
      <c r="AB41" s="650"/>
      <c r="AC41" s="650"/>
      <c r="AD41" s="651">
        <v>22638407</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1088689</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3790741</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418</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3884614</v>
      </c>
      <c r="CS42" s="634"/>
      <c r="CT42" s="634"/>
      <c r="CU42" s="634"/>
      <c r="CV42" s="634"/>
      <c r="CW42" s="634"/>
      <c r="CX42" s="634"/>
      <c r="CY42" s="635"/>
      <c r="CZ42" s="624">
        <v>9.4</v>
      </c>
      <c r="DA42" s="636"/>
      <c r="DB42" s="636"/>
      <c r="DC42" s="637"/>
      <c r="DD42" s="627">
        <v>570563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25878</v>
      </c>
      <c r="CS43" s="634"/>
      <c r="CT43" s="634"/>
      <c r="CU43" s="634"/>
      <c r="CV43" s="634"/>
      <c r="CW43" s="634"/>
      <c r="CX43" s="634"/>
      <c r="CY43" s="635"/>
      <c r="CZ43" s="624">
        <v>0.1</v>
      </c>
      <c r="DA43" s="636"/>
      <c r="DB43" s="636"/>
      <c r="DC43" s="637"/>
      <c r="DD43" s="627">
        <v>25878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3753246</v>
      </c>
      <c r="CS44" s="622"/>
      <c r="CT44" s="622"/>
      <c r="CU44" s="622"/>
      <c r="CV44" s="622"/>
      <c r="CW44" s="622"/>
      <c r="CX44" s="622"/>
      <c r="CY44" s="623"/>
      <c r="CZ44" s="624">
        <v>9.1</v>
      </c>
      <c r="DA44" s="625"/>
      <c r="DB44" s="625"/>
      <c r="DC44" s="626"/>
      <c r="DD44" s="627">
        <v>556098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2124306</v>
      </c>
      <c r="CS45" s="634"/>
      <c r="CT45" s="634"/>
      <c r="CU45" s="634"/>
      <c r="CV45" s="634"/>
      <c r="CW45" s="634"/>
      <c r="CX45" s="634"/>
      <c r="CY45" s="635"/>
      <c r="CZ45" s="624">
        <v>5.2</v>
      </c>
      <c r="DA45" s="636"/>
      <c r="DB45" s="636"/>
      <c r="DC45" s="637"/>
      <c r="DD45" s="627">
        <v>66750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1577060</v>
      </c>
      <c r="CS46" s="622"/>
      <c r="CT46" s="622"/>
      <c r="CU46" s="622"/>
      <c r="CV46" s="622"/>
      <c r="CW46" s="622"/>
      <c r="CX46" s="622"/>
      <c r="CY46" s="623"/>
      <c r="CZ46" s="624">
        <v>3.8</v>
      </c>
      <c r="DA46" s="625"/>
      <c r="DB46" s="625"/>
      <c r="DC46" s="626"/>
      <c r="DD46" s="627">
        <v>480329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131368</v>
      </c>
      <c r="CS47" s="634"/>
      <c r="CT47" s="634"/>
      <c r="CU47" s="634"/>
      <c r="CV47" s="634"/>
      <c r="CW47" s="634"/>
      <c r="CX47" s="634"/>
      <c r="CY47" s="635"/>
      <c r="CZ47" s="624">
        <v>0.3</v>
      </c>
      <c r="DA47" s="636"/>
      <c r="DB47" s="636"/>
      <c r="DC47" s="637"/>
      <c r="DD47" s="627">
        <v>14465</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41152747</v>
      </c>
      <c r="CS49" s="606"/>
      <c r="CT49" s="606"/>
      <c r="CU49" s="606"/>
      <c r="CV49" s="606"/>
      <c r="CW49" s="606"/>
      <c r="CX49" s="606"/>
      <c r="CY49" s="607"/>
      <c r="CZ49" s="608">
        <v>100</v>
      </c>
      <c r="DA49" s="609"/>
      <c r="DB49" s="609"/>
      <c r="DC49" s="610"/>
      <c r="DD49" s="611">
        <v>25731493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RAI8ZU++0Dsx3H4xY6wFzrYZZfhx3UHfKZMuoWqAbsS7plPw2Z2T0E2TWd2BmD2YOJyIJgbLjO/tlATYWQ/7lg==" saltValue="5OchLiBemZHniysLSKRy0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41483</v>
      </c>
      <c r="R7" s="1103"/>
      <c r="S7" s="1103"/>
      <c r="T7" s="1103"/>
      <c r="U7" s="1103"/>
      <c r="V7" s="1103">
        <v>41165</v>
      </c>
      <c r="W7" s="1103"/>
      <c r="X7" s="1103"/>
      <c r="Y7" s="1103"/>
      <c r="Z7" s="1103"/>
      <c r="AA7" s="1103">
        <v>319</v>
      </c>
      <c r="AB7" s="1103"/>
      <c r="AC7" s="1103"/>
      <c r="AD7" s="1103"/>
      <c r="AE7" s="1104"/>
      <c r="AF7" s="1105">
        <v>243</v>
      </c>
      <c r="AG7" s="1106"/>
      <c r="AH7" s="1106"/>
      <c r="AI7" s="1106"/>
      <c r="AJ7" s="1107"/>
      <c r="AK7" s="1108">
        <v>319</v>
      </c>
      <c r="AL7" s="1109"/>
      <c r="AM7" s="1109"/>
      <c r="AN7" s="1109"/>
      <c r="AO7" s="1109"/>
      <c r="AP7" s="1109">
        <v>26217</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551</v>
      </c>
      <c r="BT7" s="1100"/>
      <c r="BU7" s="1100"/>
      <c r="BV7" s="1100"/>
      <c r="BW7" s="1100"/>
      <c r="BX7" s="1100"/>
      <c r="BY7" s="1100"/>
      <c r="BZ7" s="1100"/>
      <c r="CA7" s="1100"/>
      <c r="CB7" s="1100"/>
      <c r="CC7" s="1100"/>
      <c r="CD7" s="1100"/>
      <c r="CE7" s="1100"/>
      <c r="CF7" s="1100"/>
      <c r="CG7" s="1112"/>
      <c r="CH7" s="1096">
        <v>-1</v>
      </c>
      <c r="CI7" s="1097"/>
      <c r="CJ7" s="1097"/>
      <c r="CK7" s="1097"/>
      <c r="CL7" s="1098"/>
      <c r="CM7" s="1096">
        <v>355</v>
      </c>
      <c r="CN7" s="1097"/>
      <c r="CO7" s="1097"/>
      <c r="CP7" s="1097"/>
      <c r="CQ7" s="1098"/>
      <c r="CR7" s="1096">
        <v>300</v>
      </c>
      <c r="CS7" s="1097"/>
      <c r="CT7" s="1097"/>
      <c r="CU7" s="1097"/>
      <c r="CV7" s="1098"/>
      <c r="CW7" s="1096" t="s">
        <v>487</v>
      </c>
      <c r="CX7" s="1097"/>
      <c r="CY7" s="1097"/>
      <c r="CZ7" s="1097"/>
      <c r="DA7" s="1098"/>
      <c r="DB7" s="1096" t="s">
        <v>487</v>
      </c>
      <c r="DC7" s="1097"/>
      <c r="DD7" s="1097"/>
      <c r="DE7" s="1097"/>
      <c r="DF7" s="1098"/>
      <c r="DG7" s="1096" t="s">
        <v>487</v>
      </c>
      <c r="DH7" s="1097"/>
      <c r="DI7" s="1097"/>
      <c r="DJ7" s="1097"/>
      <c r="DK7" s="1098"/>
      <c r="DL7" s="1096" t="s">
        <v>487</v>
      </c>
      <c r="DM7" s="1097"/>
      <c r="DN7" s="1097"/>
      <c r="DO7" s="1097"/>
      <c r="DP7" s="1098"/>
      <c r="DQ7" s="1096" t="s">
        <v>487</v>
      </c>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88</v>
      </c>
      <c r="R8" s="1039"/>
      <c r="S8" s="1039"/>
      <c r="T8" s="1039"/>
      <c r="U8" s="1039"/>
      <c r="V8" s="1039">
        <v>88</v>
      </c>
      <c r="W8" s="1039"/>
      <c r="X8" s="1039"/>
      <c r="Y8" s="1039"/>
      <c r="Z8" s="1039"/>
      <c r="AA8" s="1039" t="s">
        <v>544</v>
      </c>
      <c r="AB8" s="1039"/>
      <c r="AC8" s="1039"/>
      <c r="AD8" s="1039"/>
      <c r="AE8" s="1040"/>
      <c r="AF8" s="1035" t="s">
        <v>122</v>
      </c>
      <c r="AG8" s="1036"/>
      <c r="AH8" s="1036"/>
      <c r="AI8" s="1036"/>
      <c r="AJ8" s="1037"/>
      <c r="AK8" s="1080">
        <v>61</v>
      </c>
      <c r="AL8" s="1081"/>
      <c r="AM8" s="1081"/>
      <c r="AN8" s="1081"/>
      <c r="AO8" s="1081"/>
      <c r="AP8" s="1081">
        <v>343</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552</v>
      </c>
      <c r="BT8" s="993"/>
      <c r="BU8" s="993"/>
      <c r="BV8" s="993"/>
      <c r="BW8" s="993"/>
      <c r="BX8" s="993"/>
      <c r="BY8" s="993"/>
      <c r="BZ8" s="993"/>
      <c r="CA8" s="993"/>
      <c r="CB8" s="993"/>
      <c r="CC8" s="993"/>
      <c r="CD8" s="993"/>
      <c r="CE8" s="993"/>
      <c r="CF8" s="993"/>
      <c r="CG8" s="1014"/>
      <c r="CH8" s="989">
        <v>-2</v>
      </c>
      <c r="CI8" s="990"/>
      <c r="CJ8" s="990"/>
      <c r="CK8" s="990"/>
      <c r="CL8" s="991"/>
      <c r="CM8" s="989">
        <v>40</v>
      </c>
      <c r="CN8" s="990"/>
      <c r="CO8" s="990"/>
      <c r="CP8" s="990"/>
      <c r="CQ8" s="991"/>
      <c r="CR8" s="989">
        <v>5</v>
      </c>
      <c r="CS8" s="990"/>
      <c r="CT8" s="990"/>
      <c r="CU8" s="990"/>
      <c r="CV8" s="991"/>
      <c r="CW8" s="989">
        <v>2</v>
      </c>
      <c r="CX8" s="990"/>
      <c r="CY8" s="990"/>
      <c r="CZ8" s="990"/>
      <c r="DA8" s="991"/>
      <c r="DB8" s="989" t="s">
        <v>487</v>
      </c>
      <c r="DC8" s="990"/>
      <c r="DD8" s="990"/>
      <c r="DE8" s="990"/>
      <c r="DF8" s="991"/>
      <c r="DG8" s="989" t="s">
        <v>487</v>
      </c>
      <c r="DH8" s="990"/>
      <c r="DI8" s="990"/>
      <c r="DJ8" s="990"/>
      <c r="DK8" s="991"/>
      <c r="DL8" s="989" t="s">
        <v>487</v>
      </c>
      <c r="DM8" s="990"/>
      <c r="DN8" s="990"/>
      <c r="DO8" s="990"/>
      <c r="DP8" s="991"/>
      <c r="DQ8" s="989" t="s">
        <v>487</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553</v>
      </c>
      <c r="BT9" s="993"/>
      <c r="BU9" s="993"/>
      <c r="BV9" s="993"/>
      <c r="BW9" s="993"/>
      <c r="BX9" s="993"/>
      <c r="BY9" s="993"/>
      <c r="BZ9" s="993"/>
      <c r="CA9" s="993"/>
      <c r="CB9" s="993"/>
      <c r="CC9" s="993"/>
      <c r="CD9" s="993"/>
      <c r="CE9" s="993"/>
      <c r="CF9" s="993"/>
      <c r="CG9" s="1014"/>
      <c r="CH9" s="989">
        <v>5</v>
      </c>
      <c r="CI9" s="990"/>
      <c r="CJ9" s="990"/>
      <c r="CK9" s="990"/>
      <c r="CL9" s="991"/>
      <c r="CM9" s="989">
        <v>334</v>
      </c>
      <c r="CN9" s="990"/>
      <c r="CO9" s="990"/>
      <c r="CP9" s="990"/>
      <c r="CQ9" s="991"/>
      <c r="CR9" s="989">
        <v>200</v>
      </c>
      <c r="CS9" s="990"/>
      <c r="CT9" s="990"/>
      <c r="CU9" s="990"/>
      <c r="CV9" s="991"/>
      <c r="CW9" s="989" t="s">
        <v>487</v>
      </c>
      <c r="CX9" s="990"/>
      <c r="CY9" s="990"/>
      <c r="CZ9" s="990"/>
      <c r="DA9" s="991"/>
      <c r="DB9" s="989" t="s">
        <v>487</v>
      </c>
      <c r="DC9" s="990"/>
      <c r="DD9" s="990"/>
      <c r="DE9" s="990"/>
      <c r="DF9" s="991"/>
      <c r="DG9" s="989" t="s">
        <v>487</v>
      </c>
      <c r="DH9" s="990"/>
      <c r="DI9" s="990"/>
      <c r="DJ9" s="990"/>
      <c r="DK9" s="991"/>
      <c r="DL9" s="989" t="s">
        <v>487</v>
      </c>
      <c r="DM9" s="990"/>
      <c r="DN9" s="990"/>
      <c r="DO9" s="990"/>
      <c r="DP9" s="991"/>
      <c r="DQ9" s="989" t="s">
        <v>487</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554</v>
      </c>
      <c r="BT10" s="993"/>
      <c r="BU10" s="993"/>
      <c r="BV10" s="993"/>
      <c r="BW10" s="993"/>
      <c r="BX10" s="993"/>
      <c r="BY10" s="993"/>
      <c r="BZ10" s="993"/>
      <c r="CA10" s="993"/>
      <c r="CB10" s="993"/>
      <c r="CC10" s="993"/>
      <c r="CD10" s="993"/>
      <c r="CE10" s="993"/>
      <c r="CF10" s="993"/>
      <c r="CG10" s="1014"/>
      <c r="CH10" s="989">
        <v>-4</v>
      </c>
      <c r="CI10" s="990"/>
      <c r="CJ10" s="990"/>
      <c r="CK10" s="990"/>
      <c r="CL10" s="991"/>
      <c r="CM10" s="989">
        <v>725</v>
      </c>
      <c r="CN10" s="990"/>
      <c r="CO10" s="990"/>
      <c r="CP10" s="990"/>
      <c r="CQ10" s="991"/>
      <c r="CR10" s="989">
        <v>100</v>
      </c>
      <c r="CS10" s="990"/>
      <c r="CT10" s="990"/>
      <c r="CU10" s="990"/>
      <c r="CV10" s="991"/>
      <c r="CW10" s="989" t="s">
        <v>487</v>
      </c>
      <c r="CX10" s="990"/>
      <c r="CY10" s="990"/>
      <c r="CZ10" s="990"/>
      <c r="DA10" s="991"/>
      <c r="DB10" s="989" t="s">
        <v>487</v>
      </c>
      <c r="DC10" s="990"/>
      <c r="DD10" s="990"/>
      <c r="DE10" s="990"/>
      <c r="DF10" s="991"/>
      <c r="DG10" s="989" t="s">
        <v>487</v>
      </c>
      <c r="DH10" s="990"/>
      <c r="DI10" s="990"/>
      <c r="DJ10" s="990"/>
      <c r="DK10" s="991"/>
      <c r="DL10" s="989" t="s">
        <v>487</v>
      </c>
      <c r="DM10" s="990"/>
      <c r="DN10" s="990"/>
      <c r="DO10" s="990"/>
      <c r="DP10" s="991"/>
      <c r="DQ10" s="989" t="s">
        <v>487</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555</v>
      </c>
      <c r="BT11" s="993"/>
      <c r="BU11" s="993"/>
      <c r="BV11" s="993"/>
      <c r="BW11" s="993"/>
      <c r="BX11" s="993"/>
      <c r="BY11" s="993"/>
      <c r="BZ11" s="993"/>
      <c r="CA11" s="993"/>
      <c r="CB11" s="993"/>
      <c r="CC11" s="993"/>
      <c r="CD11" s="993"/>
      <c r="CE11" s="993"/>
      <c r="CF11" s="993"/>
      <c r="CG11" s="1014"/>
      <c r="CH11" s="989">
        <v>5</v>
      </c>
      <c r="CI11" s="990"/>
      <c r="CJ11" s="990"/>
      <c r="CK11" s="990"/>
      <c r="CL11" s="991"/>
      <c r="CM11" s="989">
        <v>423</v>
      </c>
      <c r="CN11" s="990"/>
      <c r="CO11" s="990"/>
      <c r="CP11" s="990"/>
      <c r="CQ11" s="991"/>
      <c r="CR11" s="989">
        <v>320</v>
      </c>
      <c r="CS11" s="990"/>
      <c r="CT11" s="990"/>
      <c r="CU11" s="990"/>
      <c r="CV11" s="991"/>
      <c r="CW11" s="989" t="s">
        <v>487</v>
      </c>
      <c r="CX11" s="990"/>
      <c r="CY11" s="990"/>
      <c r="CZ11" s="990"/>
      <c r="DA11" s="991"/>
      <c r="DB11" s="989" t="s">
        <v>487</v>
      </c>
      <c r="DC11" s="990"/>
      <c r="DD11" s="990"/>
      <c r="DE11" s="990"/>
      <c r="DF11" s="991"/>
      <c r="DG11" s="989" t="s">
        <v>487</v>
      </c>
      <c r="DH11" s="990"/>
      <c r="DI11" s="990"/>
      <c r="DJ11" s="990"/>
      <c r="DK11" s="991"/>
      <c r="DL11" s="989" t="s">
        <v>487</v>
      </c>
      <c r="DM11" s="990"/>
      <c r="DN11" s="990"/>
      <c r="DO11" s="990"/>
      <c r="DP11" s="991"/>
      <c r="DQ11" s="989" t="s">
        <v>487</v>
      </c>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556</v>
      </c>
      <c r="BT12" s="993"/>
      <c r="BU12" s="993"/>
      <c r="BV12" s="993"/>
      <c r="BW12" s="993"/>
      <c r="BX12" s="993"/>
      <c r="BY12" s="993"/>
      <c r="BZ12" s="993"/>
      <c r="CA12" s="993"/>
      <c r="CB12" s="993"/>
      <c r="CC12" s="993"/>
      <c r="CD12" s="993"/>
      <c r="CE12" s="993"/>
      <c r="CF12" s="993"/>
      <c r="CG12" s="1014"/>
      <c r="CH12" s="989">
        <v>0</v>
      </c>
      <c r="CI12" s="990"/>
      <c r="CJ12" s="990"/>
      <c r="CK12" s="990"/>
      <c r="CL12" s="991"/>
      <c r="CM12" s="989">
        <v>8</v>
      </c>
      <c r="CN12" s="990"/>
      <c r="CO12" s="990"/>
      <c r="CP12" s="990"/>
      <c r="CQ12" s="991"/>
      <c r="CR12" s="989">
        <v>4</v>
      </c>
      <c r="CS12" s="990"/>
      <c r="CT12" s="990"/>
      <c r="CU12" s="990"/>
      <c r="CV12" s="991"/>
      <c r="CW12" s="989" t="s">
        <v>487</v>
      </c>
      <c r="CX12" s="990"/>
      <c r="CY12" s="990"/>
      <c r="CZ12" s="990"/>
      <c r="DA12" s="991"/>
      <c r="DB12" s="989" t="s">
        <v>487</v>
      </c>
      <c r="DC12" s="990"/>
      <c r="DD12" s="990"/>
      <c r="DE12" s="990"/>
      <c r="DF12" s="991"/>
      <c r="DG12" s="989" t="s">
        <v>487</v>
      </c>
      <c r="DH12" s="990"/>
      <c r="DI12" s="990"/>
      <c r="DJ12" s="990"/>
      <c r="DK12" s="991"/>
      <c r="DL12" s="989" t="s">
        <v>487</v>
      </c>
      <c r="DM12" s="990"/>
      <c r="DN12" s="990"/>
      <c r="DO12" s="990"/>
      <c r="DP12" s="991"/>
      <c r="DQ12" s="989" t="s">
        <v>487</v>
      </c>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41471</v>
      </c>
      <c r="R23" s="1061"/>
      <c r="S23" s="1061"/>
      <c r="T23" s="1061"/>
      <c r="U23" s="1061"/>
      <c r="V23" s="1061">
        <v>41153</v>
      </c>
      <c r="W23" s="1061"/>
      <c r="X23" s="1061"/>
      <c r="Y23" s="1061"/>
      <c r="Z23" s="1061"/>
      <c r="AA23" s="1061">
        <v>319</v>
      </c>
      <c r="AB23" s="1061"/>
      <c r="AC23" s="1061"/>
      <c r="AD23" s="1061"/>
      <c r="AE23" s="1068"/>
      <c r="AF23" s="1069">
        <v>243</v>
      </c>
      <c r="AG23" s="1061"/>
      <c r="AH23" s="1061"/>
      <c r="AI23" s="1061"/>
      <c r="AJ23" s="1070"/>
      <c r="AK23" s="1071"/>
      <c r="AL23" s="1072"/>
      <c r="AM23" s="1072"/>
      <c r="AN23" s="1072"/>
      <c r="AO23" s="1072"/>
      <c r="AP23" s="1061">
        <v>26560</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12191</v>
      </c>
      <c r="R28" s="1051"/>
      <c r="S28" s="1051"/>
      <c r="T28" s="1051"/>
      <c r="U28" s="1051"/>
      <c r="V28" s="1051">
        <v>12190</v>
      </c>
      <c r="W28" s="1051"/>
      <c r="X28" s="1051"/>
      <c r="Y28" s="1051"/>
      <c r="Z28" s="1051"/>
      <c r="AA28" s="1051">
        <v>1</v>
      </c>
      <c r="AB28" s="1051"/>
      <c r="AC28" s="1051"/>
      <c r="AD28" s="1051"/>
      <c r="AE28" s="1052"/>
      <c r="AF28" s="1053">
        <v>1</v>
      </c>
      <c r="AG28" s="1051"/>
      <c r="AH28" s="1051"/>
      <c r="AI28" s="1051"/>
      <c r="AJ28" s="1054"/>
      <c r="AK28" s="1042">
        <v>1344</v>
      </c>
      <c r="AL28" s="1043"/>
      <c r="AM28" s="1043"/>
      <c r="AN28" s="1043"/>
      <c r="AO28" s="1043"/>
      <c r="AP28" s="1043" t="s">
        <v>487</v>
      </c>
      <c r="AQ28" s="1043"/>
      <c r="AR28" s="1043"/>
      <c r="AS28" s="1043"/>
      <c r="AT28" s="1043"/>
      <c r="AU28" s="1043" t="s">
        <v>487</v>
      </c>
      <c r="AV28" s="1043"/>
      <c r="AW28" s="1043"/>
      <c r="AX28" s="1043"/>
      <c r="AY28" s="1043"/>
      <c r="AZ28" s="1044" t="s">
        <v>487</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11031</v>
      </c>
      <c r="R29" s="1039"/>
      <c r="S29" s="1039"/>
      <c r="T29" s="1039"/>
      <c r="U29" s="1039"/>
      <c r="V29" s="1039">
        <v>11027</v>
      </c>
      <c r="W29" s="1039"/>
      <c r="X29" s="1039"/>
      <c r="Y29" s="1039"/>
      <c r="Z29" s="1039"/>
      <c r="AA29" s="1039">
        <v>4</v>
      </c>
      <c r="AB29" s="1039"/>
      <c r="AC29" s="1039"/>
      <c r="AD29" s="1039"/>
      <c r="AE29" s="1040"/>
      <c r="AF29" s="1035">
        <v>4</v>
      </c>
      <c r="AG29" s="1036"/>
      <c r="AH29" s="1036"/>
      <c r="AI29" s="1036"/>
      <c r="AJ29" s="1037"/>
      <c r="AK29" s="980">
        <v>1762</v>
      </c>
      <c r="AL29" s="971"/>
      <c r="AM29" s="971"/>
      <c r="AN29" s="971"/>
      <c r="AO29" s="971"/>
      <c r="AP29" s="971" t="s">
        <v>487</v>
      </c>
      <c r="AQ29" s="971"/>
      <c r="AR29" s="971"/>
      <c r="AS29" s="971"/>
      <c r="AT29" s="971"/>
      <c r="AU29" s="971" t="s">
        <v>487</v>
      </c>
      <c r="AV29" s="971"/>
      <c r="AW29" s="971"/>
      <c r="AX29" s="971"/>
      <c r="AY29" s="971"/>
      <c r="AZ29" s="1041" t="s">
        <v>487</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2632</v>
      </c>
      <c r="R30" s="1039"/>
      <c r="S30" s="1039"/>
      <c r="T30" s="1039"/>
      <c r="U30" s="1039"/>
      <c r="V30" s="1039">
        <v>2556</v>
      </c>
      <c r="W30" s="1039"/>
      <c r="X30" s="1039"/>
      <c r="Y30" s="1039"/>
      <c r="Z30" s="1039"/>
      <c r="AA30" s="1039">
        <v>77</v>
      </c>
      <c r="AB30" s="1039"/>
      <c r="AC30" s="1039"/>
      <c r="AD30" s="1039"/>
      <c r="AE30" s="1040"/>
      <c r="AF30" s="1035">
        <v>77</v>
      </c>
      <c r="AG30" s="1036"/>
      <c r="AH30" s="1036"/>
      <c r="AI30" s="1036"/>
      <c r="AJ30" s="1037"/>
      <c r="AK30" s="980">
        <v>423</v>
      </c>
      <c r="AL30" s="971"/>
      <c r="AM30" s="971"/>
      <c r="AN30" s="971"/>
      <c r="AO30" s="971"/>
      <c r="AP30" s="971" t="s">
        <v>487</v>
      </c>
      <c r="AQ30" s="971"/>
      <c r="AR30" s="971"/>
      <c r="AS30" s="971"/>
      <c r="AT30" s="971"/>
      <c r="AU30" s="971" t="s">
        <v>487</v>
      </c>
      <c r="AV30" s="971"/>
      <c r="AW30" s="971"/>
      <c r="AX30" s="971"/>
      <c r="AY30" s="971"/>
      <c r="AZ30" s="1041" t="s">
        <v>487</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2226</v>
      </c>
      <c r="R31" s="1039"/>
      <c r="S31" s="1039"/>
      <c r="T31" s="1039"/>
      <c r="U31" s="1039"/>
      <c r="V31" s="1039">
        <v>2209</v>
      </c>
      <c r="W31" s="1039"/>
      <c r="X31" s="1039"/>
      <c r="Y31" s="1039"/>
      <c r="Z31" s="1039"/>
      <c r="AA31" s="1039">
        <v>18</v>
      </c>
      <c r="AB31" s="1039"/>
      <c r="AC31" s="1039"/>
      <c r="AD31" s="1039"/>
      <c r="AE31" s="1040"/>
      <c r="AF31" s="1035">
        <v>2728</v>
      </c>
      <c r="AG31" s="1036"/>
      <c r="AH31" s="1036"/>
      <c r="AI31" s="1036"/>
      <c r="AJ31" s="1037"/>
      <c r="AK31" s="980">
        <v>185</v>
      </c>
      <c r="AL31" s="971"/>
      <c r="AM31" s="971"/>
      <c r="AN31" s="971"/>
      <c r="AO31" s="971"/>
      <c r="AP31" s="971">
        <v>4148</v>
      </c>
      <c r="AQ31" s="971"/>
      <c r="AR31" s="971"/>
      <c r="AS31" s="971"/>
      <c r="AT31" s="971"/>
      <c r="AU31" s="971">
        <v>626</v>
      </c>
      <c r="AV31" s="971"/>
      <c r="AW31" s="971"/>
      <c r="AX31" s="971"/>
      <c r="AY31" s="971"/>
      <c r="AZ31" s="1041" t="s">
        <v>487</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3031</v>
      </c>
      <c r="R32" s="1039"/>
      <c r="S32" s="1039"/>
      <c r="T32" s="1039"/>
      <c r="U32" s="1039"/>
      <c r="V32" s="1039">
        <v>2932</v>
      </c>
      <c r="W32" s="1039"/>
      <c r="X32" s="1039"/>
      <c r="Y32" s="1039"/>
      <c r="Z32" s="1039"/>
      <c r="AA32" s="1039">
        <v>99</v>
      </c>
      <c r="AB32" s="1039"/>
      <c r="AC32" s="1039"/>
      <c r="AD32" s="1039"/>
      <c r="AE32" s="1040"/>
      <c r="AF32" s="1035">
        <v>126</v>
      </c>
      <c r="AG32" s="1036"/>
      <c r="AH32" s="1036"/>
      <c r="AI32" s="1036"/>
      <c r="AJ32" s="1037"/>
      <c r="AK32" s="980">
        <v>1306</v>
      </c>
      <c r="AL32" s="971"/>
      <c r="AM32" s="971"/>
      <c r="AN32" s="971"/>
      <c r="AO32" s="971"/>
      <c r="AP32" s="971">
        <v>19613</v>
      </c>
      <c r="AQ32" s="971"/>
      <c r="AR32" s="971"/>
      <c r="AS32" s="971"/>
      <c r="AT32" s="971"/>
      <c r="AU32" s="971">
        <v>11493</v>
      </c>
      <c r="AV32" s="971"/>
      <c r="AW32" s="971"/>
      <c r="AX32" s="971"/>
      <c r="AY32" s="971"/>
      <c r="AZ32" s="1041" t="s">
        <v>487</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2936</v>
      </c>
      <c r="AG63" s="959"/>
      <c r="AH63" s="959"/>
      <c r="AI63" s="959"/>
      <c r="AJ63" s="1022"/>
      <c r="AK63" s="1023"/>
      <c r="AL63" s="963"/>
      <c r="AM63" s="963"/>
      <c r="AN63" s="963"/>
      <c r="AO63" s="963"/>
      <c r="AP63" s="959">
        <f>SUM(AP28:AT32)</f>
        <v>23761</v>
      </c>
      <c r="AQ63" s="959"/>
      <c r="AR63" s="959"/>
      <c r="AS63" s="959"/>
      <c r="AT63" s="959"/>
      <c r="AU63" s="959">
        <f>SUM(AU28:AY32)</f>
        <v>12119</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398</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399</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545</v>
      </c>
      <c r="C68" s="986"/>
      <c r="D68" s="986"/>
      <c r="E68" s="986"/>
      <c r="F68" s="986"/>
      <c r="G68" s="986"/>
      <c r="H68" s="986"/>
      <c r="I68" s="986"/>
      <c r="J68" s="986"/>
      <c r="K68" s="986"/>
      <c r="L68" s="986"/>
      <c r="M68" s="986"/>
      <c r="N68" s="986"/>
      <c r="O68" s="986"/>
      <c r="P68" s="987"/>
      <c r="Q68" s="988">
        <v>2629</v>
      </c>
      <c r="R68" s="982"/>
      <c r="S68" s="982"/>
      <c r="T68" s="982"/>
      <c r="U68" s="982"/>
      <c r="V68" s="982">
        <v>2352</v>
      </c>
      <c r="W68" s="982"/>
      <c r="X68" s="982"/>
      <c r="Y68" s="982"/>
      <c r="Z68" s="982"/>
      <c r="AA68" s="982">
        <v>277</v>
      </c>
      <c r="AB68" s="982"/>
      <c r="AC68" s="982"/>
      <c r="AD68" s="982"/>
      <c r="AE68" s="982"/>
      <c r="AF68" s="982">
        <v>277</v>
      </c>
      <c r="AG68" s="982"/>
      <c r="AH68" s="982"/>
      <c r="AI68" s="982"/>
      <c r="AJ68" s="982"/>
      <c r="AK68" s="982">
        <v>84</v>
      </c>
      <c r="AL68" s="982"/>
      <c r="AM68" s="982"/>
      <c r="AN68" s="982"/>
      <c r="AO68" s="982"/>
      <c r="AP68" s="982">
        <v>2069</v>
      </c>
      <c r="AQ68" s="982"/>
      <c r="AR68" s="982"/>
      <c r="AS68" s="982"/>
      <c r="AT68" s="982"/>
      <c r="AU68" s="982">
        <v>494</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546</v>
      </c>
      <c r="C69" s="975"/>
      <c r="D69" s="975"/>
      <c r="E69" s="975"/>
      <c r="F69" s="975"/>
      <c r="G69" s="975"/>
      <c r="H69" s="975"/>
      <c r="I69" s="975"/>
      <c r="J69" s="975"/>
      <c r="K69" s="975"/>
      <c r="L69" s="975"/>
      <c r="M69" s="975"/>
      <c r="N69" s="975"/>
      <c r="O69" s="975"/>
      <c r="P69" s="976"/>
      <c r="Q69" s="977">
        <v>230</v>
      </c>
      <c r="R69" s="971"/>
      <c r="S69" s="971"/>
      <c r="T69" s="971"/>
      <c r="U69" s="971"/>
      <c r="V69" s="971">
        <v>195</v>
      </c>
      <c r="W69" s="971"/>
      <c r="X69" s="971"/>
      <c r="Y69" s="971"/>
      <c r="Z69" s="971"/>
      <c r="AA69" s="971">
        <v>35</v>
      </c>
      <c r="AB69" s="971"/>
      <c r="AC69" s="971"/>
      <c r="AD69" s="971"/>
      <c r="AE69" s="971"/>
      <c r="AF69" s="971">
        <v>35</v>
      </c>
      <c r="AG69" s="971"/>
      <c r="AH69" s="971"/>
      <c r="AI69" s="971"/>
      <c r="AJ69" s="971"/>
      <c r="AK69" s="971" t="s">
        <v>487</v>
      </c>
      <c r="AL69" s="971"/>
      <c r="AM69" s="971"/>
      <c r="AN69" s="971"/>
      <c r="AO69" s="971"/>
      <c r="AP69" s="971" t="s">
        <v>487</v>
      </c>
      <c r="AQ69" s="971"/>
      <c r="AR69" s="971"/>
      <c r="AS69" s="971"/>
      <c r="AT69" s="971"/>
      <c r="AU69" s="971" t="s">
        <v>487</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547</v>
      </c>
      <c r="C70" s="975"/>
      <c r="D70" s="975"/>
      <c r="E70" s="975"/>
      <c r="F70" s="975"/>
      <c r="G70" s="975"/>
      <c r="H70" s="975"/>
      <c r="I70" s="975"/>
      <c r="J70" s="975"/>
      <c r="K70" s="975"/>
      <c r="L70" s="975"/>
      <c r="M70" s="975"/>
      <c r="N70" s="975"/>
      <c r="O70" s="975"/>
      <c r="P70" s="976"/>
      <c r="Q70" s="977">
        <v>1359863</v>
      </c>
      <c r="R70" s="971"/>
      <c r="S70" s="971"/>
      <c r="T70" s="971"/>
      <c r="U70" s="971"/>
      <c r="V70" s="971">
        <v>1332205</v>
      </c>
      <c r="W70" s="971"/>
      <c r="X70" s="971"/>
      <c r="Y70" s="971"/>
      <c r="Z70" s="971"/>
      <c r="AA70" s="971">
        <v>27659</v>
      </c>
      <c r="AB70" s="971"/>
      <c r="AC70" s="971"/>
      <c r="AD70" s="971"/>
      <c r="AE70" s="971"/>
      <c r="AF70" s="971">
        <v>27659</v>
      </c>
      <c r="AG70" s="971"/>
      <c r="AH70" s="971"/>
      <c r="AI70" s="971"/>
      <c r="AJ70" s="971"/>
      <c r="AK70" s="971">
        <v>9500</v>
      </c>
      <c r="AL70" s="971"/>
      <c r="AM70" s="971"/>
      <c r="AN70" s="971"/>
      <c r="AO70" s="971"/>
      <c r="AP70" s="971" t="s">
        <v>487</v>
      </c>
      <c r="AQ70" s="971"/>
      <c r="AR70" s="971"/>
      <c r="AS70" s="971"/>
      <c r="AT70" s="971"/>
      <c r="AU70" s="971" t="s">
        <v>487</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548</v>
      </c>
      <c r="C71" s="975"/>
      <c r="D71" s="975"/>
      <c r="E71" s="975"/>
      <c r="F71" s="975"/>
      <c r="G71" s="975"/>
      <c r="H71" s="975"/>
      <c r="I71" s="975"/>
      <c r="J71" s="975"/>
      <c r="K71" s="975"/>
      <c r="L71" s="975"/>
      <c r="M71" s="975"/>
      <c r="N71" s="975"/>
      <c r="O71" s="975"/>
      <c r="P71" s="976"/>
      <c r="Q71" s="977">
        <v>38885</v>
      </c>
      <c r="R71" s="971"/>
      <c r="S71" s="971"/>
      <c r="T71" s="971"/>
      <c r="U71" s="971"/>
      <c r="V71" s="971">
        <v>35641</v>
      </c>
      <c r="W71" s="971"/>
      <c r="X71" s="971"/>
      <c r="Y71" s="971"/>
      <c r="Z71" s="971"/>
      <c r="AA71" s="971">
        <v>3244</v>
      </c>
      <c r="AB71" s="971"/>
      <c r="AC71" s="971"/>
      <c r="AD71" s="971"/>
      <c r="AE71" s="971"/>
      <c r="AF71" s="971">
        <v>26209</v>
      </c>
      <c r="AG71" s="971"/>
      <c r="AH71" s="971"/>
      <c r="AI71" s="971"/>
      <c r="AJ71" s="971"/>
      <c r="AK71" s="971" t="s">
        <v>487</v>
      </c>
      <c r="AL71" s="971"/>
      <c r="AM71" s="971"/>
      <c r="AN71" s="971"/>
      <c r="AO71" s="971"/>
      <c r="AP71" s="971">
        <v>94795</v>
      </c>
      <c r="AQ71" s="971"/>
      <c r="AR71" s="971"/>
      <c r="AS71" s="971"/>
      <c r="AT71" s="971"/>
      <c r="AU71" s="971" t="s">
        <v>487</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549</v>
      </c>
      <c r="C72" s="975"/>
      <c r="D72" s="975"/>
      <c r="E72" s="975"/>
      <c r="F72" s="975"/>
      <c r="G72" s="975"/>
      <c r="H72" s="975"/>
      <c r="I72" s="975"/>
      <c r="J72" s="975"/>
      <c r="K72" s="975"/>
      <c r="L72" s="975"/>
      <c r="M72" s="975"/>
      <c r="N72" s="975"/>
      <c r="O72" s="975"/>
      <c r="P72" s="976"/>
      <c r="Q72" s="977">
        <v>6635</v>
      </c>
      <c r="R72" s="971"/>
      <c r="S72" s="971"/>
      <c r="T72" s="971"/>
      <c r="U72" s="971"/>
      <c r="V72" s="971">
        <v>5820</v>
      </c>
      <c r="W72" s="971"/>
      <c r="X72" s="971"/>
      <c r="Y72" s="971"/>
      <c r="Z72" s="971"/>
      <c r="AA72" s="971">
        <v>815</v>
      </c>
      <c r="AB72" s="971"/>
      <c r="AC72" s="971"/>
      <c r="AD72" s="971"/>
      <c r="AE72" s="971"/>
      <c r="AF72" s="971">
        <v>19303</v>
      </c>
      <c r="AG72" s="971"/>
      <c r="AH72" s="971"/>
      <c r="AI72" s="971"/>
      <c r="AJ72" s="971"/>
      <c r="AK72" s="971" t="s">
        <v>487</v>
      </c>
      <c r="AL72" s="971"/>
      <c r="AM72" s="971"/>
      <c r="AN72" s="971"/>
      <c r="AO72" s="971"/>
      <c r="AP72" s="971">
        <v>22689</v>
      </c>
      <c r="AQ72" s="971"/>
      <c r="AR72" s="971"/>
      <c r="AS72" s="971"/>
      <c r="AT72" s="971"/>
      <c r="AU72" s="971" t="s">
        <v>487</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550</v>
      </c>
      <c r="C73" s="975"/>
      <c r="D73" s="975"/>
      <c r="E73" s="975"/>
      <c r="F73" s="975"/>
      <c r="G73" s="975"/>
      <c r="H73" s="975"/>
      <c r="I73" s="975"/>
      <c r="J73" s="975"/>
      <c r="K73" s="975"/>
      <c r="L73" s="975"/>
      <c r="M73" s="975"/>
      <c r="N73" s="975"/>
      <c r="O73" s="975"/>
      <c r="P73" s="976"/>
      <c r="Q73" s="977">
        <v>5003</v>
      </c>
      <c r="R73" s="971"/>
      <c r="S73" s="971"/>
      <c r="T73" s="971"/>
      <c r="U73" s="971"/>
      <c r="V73" s="971">
        <v>4984</v>
      </c>
      <c r="W73" s="971"/>
      <c r="X73" s="971"/>
      <c r="Y73" s="971"/>
      <c r="Z73" s="971"/>
      <c r="AA73" s="971">
        <v>19</v>
      </c>
      <c r="AB73" s="971"/>
      <c r="AC73" s="971"/>
      <c r="AD73" s="971"/>
      <c r="AE73" s="971"/>
      <c r="AF73" s="971">
        <v>19</v>
      </c>
      <c r="AG73" s="971"/>
      <c r="AH73" s="971"/>
      <c r="AI73" s="971"/>
      <c r="AJ73" s="971"/>
      <c r="AK73" s="971" t="s">
        <v>487</v>
      </c>
      <c r="AL73" s="971"/>
      <c r="AM73" s="971"/>
      <c r="AN73" s="971"/>
      <c r="AO73" s="971"/>
      <c r="AP73" s="971">
        <v>2769</v>
      </c>
      <c r="AQ73" s="971"/>
      <c r="AR73" s="971"/>
      <c r="AS73" s="971"/>
      <c r="AT73" s="971"/>
      <c r="AU73" s="971" t="s">
        <v>487</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73501</v>
      </c>
      <c r="AG88" s="959"/>
      <c r="AH88" s="959"/>
      <c r="AI88" s="959"/>
      <c r="AJ88" s="959"/>
      <c r="AK88" s="963"/>
      <c r="AL88" s="963"/>
      <c r="AM88" s="963"/>
      <c r="AN88" s="963"/>
      <c r="AO88" s="963"/>
      <c r="AP88" s="959">
        <f>SUM(AP68:AT73)</f>
        <v>122322</v>
      </c>
      <c r="AQ88" s="959"/>
      <c r="AR88" s="959"/>
      <c r="AS88" s="959"/>
      <c r="AT88" s="959"/>
      <c r="AU88" s="959">
        <v>494</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f>SUM(CR7:CV12)</f>
        <v>929</v>
      </c>
      <c r="CS102" s="953"/>
      <c r="CT102" s="953"/>
      <c r="CU102" s="953"/>
      <c r="CV102" s="954"/>
      <c r="CW102" s="952">
        <f>SUM(CW7:DA12)</f>
        <v>2</v>
      </c>
      <c r="CX102" s="953"/>
      <c r="CY102" s="953"/>
      <c r="CZ102" s="953"/>
      <c r="DA102" s="954"/>
      <c r="DB102" s="952" t="s">
        <v>487</v>
      </c>
      <c r="DC102" s="953"/>
      <c r="DD102" s="953"/>
      <c r="DE102" s="953"/>
      <c r="DF102" s="954"/>
      <c r="DG102" s="952" t="s">
        <v>487</v>
      </c>
      <c r="DH102" s="953"/>
      <c r="DI102" s="953"/>
      <c r="DJ102" s="953"/>
      <c r="DK102" s="954"/>
      <c r="DL102" s="952" t="s">
        <v>487</v>
      </c>
      <c r="DM102" s="953"/>
      <c r="DN102" s="953"/>
      <c r="DO102" s="953"/>
      <c r="DP102" s="954"/>
      <c r="DQ102" s="952" t="s">
        <v>487</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294</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294</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294</v>
      </c>
      <c r="DR109" s="896"/>
      <c r="DS109" s="896"/>
      <c r="DT109" s="896"/>
      <c r="DU109" s="897"/>
      <c r="DV109" s="898" t="s">
        <v>411</v>
      </c>
      <c r="DW109" s="896"/>
      <c r="DX109" s="896"/>
      <c r="DY109" s="896"/>
      <c r="DZ109" s="929"/>
    </row>
    <row r="110" spans="1:131" s="230" customFormat="1" ht="26.25" customHeight="1" x14ac:dyDescent="0.15">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3080007</v>
      </c>
      <c r="AB110" s="889"/>
      <c r="AC110" s="889"/>
      <c r="AD110" s="889"/>
      <c r="AE110" s="890"/>
      <c r="AF110" s="891">
        <v>3106060</v>
      </c>
      <c r="AG110" s="889"/>
      <c r="AH110" s="889"/>
      <c r="AI110" s="889"/>
      <c r="AJ110" s="890"/>
      <c r="AK110" s="891">
        <v>3056461</v>
      </c>
      <c r="AL110" s="889"/>
      <c r="AM110" s="889"/>
      <c r="AN110" s="889"/>
      <c r="AO110" s="890"/>
      <c r="AP110" s="892">
        <v>15.5</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29063420</v>
      </c>
      <c r="BR110" s="842"/>
      <c r="BS110" s="842"/>
      <c r="BT110" s="842"/>
      <c r="BU110" s="842"/>
      <c r="BV110" s="842">
        <v>27503686</v>
      </c>
      <c r="BW110" s="842"/>
      <c r="BX110" s="842"/>
      <c r="BY110" s="842"/>
      <c r="BZ110" s="842"/>
      <c r="CA110" s="842">
        <v>26560216</v>
      </c>
      <c r="CB110" s="842"/>
      <c r="CC110" s="842"/>
      <c r="CD110" s="842"/>
      <c r="CE110" s="842"/>
      <c r="CF110" s="866">
        <v>135</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13379632</v>
      </c>
      <c r="BR112" s="817"/>
      <c r="BS112" s="817"/>
      <c r="BT112" s="817"/>
      <c r="BU112" s="817"/>
      <c r="BV112" s="817">
        <v>12795184</v>
      </c>
      <c r="BW112" s="817"/>
      <c r="BX112" s="817"/>
      <c r="BY112" s="817"/>
      <c r="BZ112" s="817"/>
      <c r="CA112" s="817">
        <v>12119624</v>
      </c>
      <c r="CB112" s="817"/>
      <c r="CC112" s="817"/>
      <c r="CD112" s="817"/>
      <c r="CE112" s="817"/>
      <c r="CF112" s="875">
        <v>61.6</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1049158</v>
      </c>
      <c r="AB113" s="919"/>
      <c r="AC113" s="919"/>
      <c r="AD113" s="919"/>
      <c r="AE113" s="920"/>
      <c r="AF113" s="921">
        <v>1053577</v>
      </c>
      <c r="AG113" s="919"/>
      <c r="AH113" s="919"/>
      <c r="AI113" s="919"/>
      <c r="AJ113" s="920"/>
      <c r="AK113" s="921">
        <v>1037852</v>
      </c>
      <c r="AL113" s="919"/>
      <c r="AM113" s="919"/>
      <c r="AN113" s="919"/>
      <c r="AO113" s="920"/>
      <c r="AP113" s="922">
        <v>5.3</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v>516099</v>
      </c>
      <c r="BR113" s="817"/>
      <c r="BS113" s="817"/>
      <c r="BT113" s="817"/>
      <c r="BU113" s="817"/>
      <c r="BV113" s="817">
        <v>502772</v>
      </c>
      <c r="BW113" s="817"/>
      <c r="BX113" s="817"/>
      <c r="BY113" s="817"/>
      <c r="BZ113" s="817"/>
      <c r="CA113" s="817">
        <v>494072</v>
      </c>
      <c r="CB113" s="817"/>
      <c r="CC113" s="817"/>
      <c r="CD113" s="817"/>
      <c r="CE113" s="817"/>
      <c r="CF113" s="875">
        <v>2.5</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2644</v>
      </c>
      <c r="AB114" s="780"/>
      <c r="AC114" s="780"/>
      <c r="AD114" s="780"/>
      <c r="AE114" s="781"/>
      <c r="AF114" s="782">
        <v>25823</v>
      </c>
      <c r="AG114" s="780"/>
      <c r="AH114" s="780"/>
      <c r="AI114" s="780"/>
      <c r="AJ114" s="781"/>
      <c r="AK114" s="782">
        <v>54202</v>
      </c>
      <c r="AL114" s="780"/>
      <c r="AM114" s="780"/>
      <c r="AN114" s="780"/>
      <c r="AO114" s="781"/>
      <c r="AP114" s="824">
        <v>0.3</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v>3874034</v>
      </c>
      <c r="BR114" s="817"/>
      <c r="BS114" s="817"/>
      <c r="BT114" s="817"/>
      <c r="BU114" s="817"/>
      <c r="BV114" s="817">
        <v>3892213</v>
      </c>
      <c r="BW114" s="817"/>
      <c r="BX114" s="817"/>
      <c r="BY114" s="817"/>
      <c r="BZ114" s="817"/>
      <c r="CA114" s="817">
        <v>3423869</v>
      </c>
      <c r="CB114" s="817"/>
      <c r="CC114" s="817"/>
      <c r="CD114" s="817"/>
      <c r="CE114" s="817"/>
      <c r="CF114" s="875">
        <v>17.399999999999999</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v>99</v>
      </c>
      <c r="BR115" s="817"/>
      <c r="BS115" s="817"/>
      <c r="BT115" s="817"/>
      <c r="BU115" s="817"/>
      <c r="BV115" s="817">
        <v>57</v>
      </c>
      <c r="BW115" s="817"/>
      <c r="BX115" s="817"/>
      <c r="BY115" s="817"/>
      <c r="BZ115" s="817"/>
      <c r="CA115" s="817">
        <v>27</v>
      </c>
      <c r="CB115" s="817"/>
      <c r="CC115" s="817"/>
      <c r="CD115" s="817"/>
      <c r="CE115" s="817"/>
      <c r="CF115" s="875">
        <v>0</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71</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4131880</v>
      </c>
      <c r="AB117" s="903"/>
      <c r="AC117" s="903"/>
      <c r="AD117" s="903"/>
      <c r="AE117" s="904"/>
      <c r="AF117" s="905">
        <v>4185460</v>
      </c>
      <c r="AG117" s="903"/>
      <c r="AH117" s="903"/>
      <c r="AI117" s="903"/>
      <c r="AJ117" s="904"/>
      <c r="AK117" s="905">
        <v>4148515</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294</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441</v>
      </c>
      <c r="BP119" s="878"/>
      <c r="BQ119" s="879">
        <v>46833284</v>
      </c>
      <c r="BR119" s="845"/>
      <c r="BS119" s="845"/>
      <c r="BT119" s="845"/>
      <c r="BU119" s="845"/>
      <c r="BV119" s="845">
        <v>44693912</v>
      </c>
      <c r="BW119" s="845"/>
      <c r="BX119" s="845"/>
      <c r="BY119" s="845"/>
      <c r="BZ119" s="845"/>
      <c r="CA119" s="845">
        <v>42597808</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13437254</v>
      </c>
      <c r="BR120" s="842"/>
      <c r="BS120" s="842"/>
      <c r="BT120" s="842"/>
      <c r="BU120" s="842"/>
      <c r="BV120" s="842">
        <v>15055382</v>
      </c>
      <c r="BW120" s="842"/>
      <c r="BX120" s="842"/>
      <c r="BY120" s="842"/>
      <c r="BZ120" s="842"/>
      <c r="CA120" s="842">
        <v>15609919</v>
      </c>
      <c r="CB120" s="842"/>
      <c r="CC120" s="842"/>
      <c r="CD120" s="842"/>
      <c r="CE120" s="842"/>
      <c r="CF120" s="866">
        <v>79.3</v>
      </c>
      <c r="CG120" s="867"/>
      <c r="CH120" s="867"/>
      <c r="CI120" s="867"/>
      <c r="CJ120" s="867"/>
      <c r="CK120" s="868" t="s">
        <v>445</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12731050</v>
      </c>
      <c r="DH120" s="842"/>
      <c r="DI120" s="842"/>
      <c r="DJ120" s="842"/>
      <c r="DK120" s="842"/>
      <c r="DL120" s="842">
        <v>12180337</v>
      </c>
      <c r="DM120" s="842"/>
      <c r="DN120" s="842"/>
      <c r="DO120" s="842"/>
      <c r="DP120" s="842"/>
      <c r="DQ120" s="842">
        <v>11493331</v>
      </c>
      <c r="DR120" s="842"/>
      <c r="DS120" s="842"/>
      <c r="DT120" s="842"/>
      <c r="DU120" s="842"/>
      <c r="DV120" s="843">
        <v>58.4</v>
      </c>
      <c r="DW120" s="843"/>
      <c r="DX120" s="843"/>
      <c r="DY120" s="843"/>
      <c r="DZ120" s="844"/>
    </row>
    <row r="121" spans="1:130" s="230" customFormat="1" ht="26.25" customHeight="1" x14ac:dyDescent="0.15">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v>10334136</v>
      </c>
      <c r="BR121" s="817"/>
      <c r="BS121" s="817"/>
      <c r="BT121" s="817"/>
      <c r="BU121" s="817"/>
      <c r="BV121" s="817">
        <v>10061926</v>
      </c>
      <c r="BW121" s="817"/>
      <c r="BX121" s="817"/>
      <c r="BY121" s="817"/>
      <c r="BZ121" s="817"/>
      <c r="CA121" s="817">
        <v>9584071</v>
      </c>
      <c r="CB121" s="817"/>
      <c r="CC121" s="817"/>
      <c r="CD121" s="817"/>
      <c r="CE121" s="817"/>
      <c r="CF121" s="875">
        <v>48.7</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816">
        <v>648582</v>
      </c>
      <c r="DH121" s="817"/>
      <c r="DI121" s="817"/>
      <c r="DJ121" s="817"/>
      <c r="DK121" s="817"/>
      <c r="DL121" s="817">
        <v>614847</v>
      </c>
      <c r="DM121" s="817"/>
      <c r="DN121" s="817"/>
      <c r="DO121" s="817"/>
      <c r="DP121" s="817"/>
      <c r="DQ121" s="817">
        <v>626293</v>
      </c>
      <c r="DR121" s="817"/>
      <c r="DS121" s="817"/>
      <c r="DT121" s="817"/>
      <c r="DU121" s="817"/>
      <c r="DV121" s="794">
        <v>3.2</v>
      </c>
      <c r="DW121" s="794"/>
      <c r="DX121" s="794"/>
      <c r="DY121" s="794"/>
      <c r="DZ121" s="795"/>
    </row>
    <row r="122" spans="1:130" s="230" customFormat="1" ht="26.25" customHeight="1" x14ac:dyDescent="0.15">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33530833</v>
      </c>
      <c r="BR122" s="845"/>
      <c r="BS122" s="845"/>
      <c r="BT122" s="845"/>
      <c r="BU122" s="845"/>
      <c r="BV122" s="845">
        <v>32166853</v>
      </c>
      <c r="BW122" s="845"/>
      <c r="BX122" s="845"/>
      <c r="BY122" s="845"/>
      <c r="BZ122" s="845"/>
      <c r="CA122" s="845">
        <v>31539699</v>
      </c>
      <c r="CB122" s="845"/>
      <c r="CC122" s="845"/>
      <c r="CD122" s="845"/>
      <c r="CE122" s="845"/>
      <c r="CF122" s="846">
        <v>160.30000000000001</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449</v>
      </c>
      <c r="BP123" s="878"/>
      <c r="BQ123" s="832">
        <v>57302223</v>
      </c>
      <c r="BR123" s="833"/>
      <c r="BS123" s="833"/>
      <c r="BT123" s="833"/>
      <c r="BU123" s="833"/>
      <c r="BV123" s="833">
        <v>57284161</v>
      </c>
      <c r="BW123" s="833"/>
      <c r="BX123" s="833"/>
      <c r="BY123" s="833"/>
      <c r="BZ123" s="833"/>
      <c r="CA123" s="833">
        <v>56733689</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v>938634</v>
      </c>
      <c r="AB128" s="801"/>
      <c r="AC128" s="801"/>
      <c r="AD128" s="801"/>
      <c r="AE128" s="802"/>
      <c r="AF128" s="803">
        <v>898519</v>
      </c>
      <c r="AG128" s="801"/>
      <c r="AH128" s="801"/>
      <c r="AI128" s="801"/>
      <c r="AJ128" s="802"/>
      <c r="AK128" s="803">
        <v>892089</v>
      </c>
      <c r="AL128" s="801"/>
      <c r="AM128" s="801"/>
      <c r="AN128" s="801"/>
      <c r="AO128" s="802"/>
      <c r="AP128" s="804"/>
      <c r="AQ128" s="805"/>
      <c r="AR128" s="805"/>
      <c r="AS128" s="805"/>
      <c r="AT128" s="806"/>
      <c r="AU128" s="232"/>
      <c r="AV128" s="232"/>
      <c r="AW128" s="232"/>
      <c r="AX128" s="807" t="s">
        <v>463</v>
      </c>
      <c r="AY128" s="808"/>
      <c r="AZ128" s="808"/>
      <c r="BA128" s="808"/>
      <c r="BB128" s="808"/>
      <c r="BC128" s="808"/>
      <c r="BD128" s="808"/>
      <c r="BE128" s="809"/>
      <c r="BF128" s="786" t="s">
        <v>122</v>
      </c>
      <c r="BG128" s="787"/>
      <c r="BH128" s="787"/>
      <c r="BI128" s="787"/>
      <c r="BJ128" s="787"/>
      <c r="BK128" s="787"/>
      <c r="BL128" s="810"/>
      <c r="BM128" s="786">
        <v>12.27</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v>99</v>
      </c>
      <c r="DH128" s="791"/>
      <c r="DI128" s="791"/>
      <c r="DJ128" s="791"/>
      <c r="DK128" s="791"/>
      <c r="DL128" s="791">
        <v>57</v>
      </c>
      <c r="DM128" s="791"/>
      <c r="DN128" s="791"/>
      <c r="DO128" s="791"/>
      <c r="DP128" s="791"/>
      <c r="DQ128" s="791">
        <v>27</v>
      </c>
      <c r="DR128" s="791"/>
      <c r="DS128" s="791"/>
      <c r="DT128" s="791"/>
      <c r="DU128" s="791"/>
      <c r="DV128" s="792">
        <v>0</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22484206</v>
      </c>
      <c r="AB129" s="780"/>
      <c r="AC129" s="780"/>
      <c r="AD129" s="780"/>
      <c r="AE129" s="781"/>
      <c r="AF129" s="782">
        <v>21962385</v>
      </c>
      <c r="AG129" s="780"/>
      <c r="AH129" s="780"/>
      <c r="AI129" s="780"/>
      <c r="AJ129" s="781"/>
      <c r="AK129" s="782">
        <v>22441704</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122</v>
      </c>
      <c r="BG129" s="771"/>
      <c r="BH129" s="771"/>
      <c r="BI129" s="771"/>
      <c r="BJ129" s="771"/>
      <c r="BK129" s="771"/>
      <c r="BL129" s="772"/>
      <c r="BM129" s="770">
        <v>17.27</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2815097</v>
      </c>
      <c r="AB130" s="780"/>
      <c r="AC130" s="780"/>
      <c r="AD130" s="780"/>
      <c r="AE130" s="781"/>
      <c r="AF130" s="782">
        <v>2813061</v>
      </c>
      <c r="AG130" s="780"/>
      <c r="AH130" s="780"/>
      <c r="AI130" s="780"/>
      <c r="AJ130" s="781"/>
      <c r="AK130" s="782">
        <v>2768939</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2.2000000000000002</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19669109</v>
      </c>
      <c r="AB131" s="764"/>
      <c r="AC131" s="764"/>
      <c r="AD131" s="764"/>
      <c r="AE131" s="765"/>
      <c r="AF131" s="766">
        <v>19149324</v>
      </c>
      <c r="AG131" s="764"/>
      <c r="AH131" s="764"/>
      <c r="AI131" s="764"/>
      <c r="AJ131" s="765"/>
      <c r="AK131" s="766">
        <v>19672765</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1.92255277</v>
      </c>
      <c r="AB132" s="745"/>
      <c r="AC132" s="745"/>
      <c r="AD132" s="745"/>
      <c r="AE132" s="746"/>
      <c r="AF132" s="747">
        <v>2.4746565469999999</v>
      </c>
      <c r="AG132" s="745"/>
      <c r="AH132" s="745"/>
      <c r="AI132" s="745"/>
      <c r="AJ132" s="746"/>
      <c r="AK132" s="747">
        <v>2.4779790739999998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2.1</v>
      </c>
      <c r="AB133" s="724"/>
      <c r="AC133" s="724"/>
      <c r="AD133" s="724"/>
      <c r="AE133" s="725"/>
      <c r="AF133" s="723">
        <v>2.2000000000000002</v>
      </c>
      <c r="AG133" s="724"/>
      <c r="AH133" s="724"/>
      <c r="AI133" s="724"/>
      <c r="AJ133" s="725"/>
      <c r="AK133" s="723">
        <v>2.2000000000000002</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ExMIdnG+8PufkhyNFwYVAbu5J4n1PwKU9LjHoify7bDO8cmTQAH2pt9XZ2SqDFDZLYRNAI2JbwZZwYdozkLhw==" saltValue="Q8DFY6LEd82iA79T8cfT7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MP+KPrAcL/VutZNRDnz8bqcV5xE0n5XhSJhzRj4b6WHmr+wSb7GdKq+XQNGQzTFFx7y5grAmyHU/k/1wOEGXEA==" saltValue="vVSzARDaVsNxRCLHeqhip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mzImp+zqnPDgroi4VivRZwTSvWNfRFaHQO//np4SxVpMfLHapN+qG80EuQ6ikqewu6K1eJwgezU0MMhuoCG8A==" saltValue="liEAht0Oyf42roqcWnCkO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483</v>
      </c>
      <c r="AL9" s="1131"/>
      <c r="AM9" s="1131"/>
      <c r="AN9" s="1132"/>
      <c r="AO9" s="281">
        <v>6134245</v>
      </c>
      <c r="AP9" s="281">
        <v>61821</v>
      </c>
      <c r="AQ9" s="282">
        <v>63160</v>
      </c>
      <c r="AR9" s="283">
        <v>-2.1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484</v>
      </c>
      <c r="AL10" s="1131"/>
      <c r="AM10" s="1131"/>
      <c r="AN10" s="1132"/>
      <c r="AO10" s="284">
        <v>65417</v>
      </c>
      <c r="AP10" s="284">
        <v>659</v>
      </c>
      <c r="AQ10" s="285">
        <v>4257</v>
      </c>
      <c r="AR10" s="286">
        <v>-84.5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485</v>
      </c>
      <c r="AL11" s="1131"/>
      <c r="AM11" s="1131"/>
      <c r="AN11" s="1132"/>
      <c r="AO11" s="284">
        <v>57943</v>
      </c>
      <c r="AP11" s="284">
        <v>584</v>
      </c>
      <c r="AQ11" s="285">
        <v>595</v>
      </c>
      <c r="AR11" s="286">
        <v>-1.8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486</v>
      </c>
      <c r="AL12" s="1131"/>
      <c r="AM12" s="1131"/>
      <c r="AN12" s="1132"/>
      <c r="AO12" s="284" t="s">
        <v>487</v>
      </c>
      <c r="AP12" s="284" t="s">
        <v>487</v>
      </c>
      <c r="AQ12" s="285">
        <v>9</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488</v>
      </c>
      <c r="AL13" s="1131"/>
      <c r="AM13" s="1131"/>
      <c r="AN13" s="1132"/>
      <c r="AO13" s="284">
        <v>284332</v>
      </c>
      <c r="AP13" s="284">
        <v>2865</v>
      </c>
      <c r="AQ13" s="285">
        <v>2608</v>
      </c>
      <c r="AR13" s="286">
        <v>9.9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489</v>
      </c>
      <c r="AL14" s="1131"/>
      <c r="AM14" s="1131"/>
      <c r="AN14" s="1132"/>
      <c r="AO14" s="284">
        <v>25878</v>
      </c>
      <c r="AP14" s="284">
        <v>261</v>
      </c>
      <c r="AQ14" s="285">
        <v>1202</v>
      </c>
      <c r="AR14" s="286">
        <v>-78.3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490</v>
      </c>
      <c r="AL15" s="1134"/>
      <c r="AM15" s="1134"/>
      <c r="AN15" s="1135"/>
      <c r="AO15" s="284">
        <v>-158285</v>
      </c>
      <c r="AP15" s="284">
        <v>-1595</v>
      </c>
      <c r="AQ15" s="285">
        <v>-3084</v>
      </c>
      <c r="AR15" s="286">
        <v>-48.3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6409530</v>
      </c>
      <c r="AP16" s="284">
        <v>64595</v>
      </c>
      <c r="AQ16" s="285">
        <v>68747</v>
      </c>
      <c r="AR16" s="286">
        <v>-6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495</v>
      </c>
      <c r="AL21" s="1137"/>
      <c r="AM21" s="1137"/>
      <c r="AN21" s="1138"/>
      <c r="AO21" s="297">
        <v>5.7</v>
      </c>
      <c r="AP21" s="298">
        <v>6.22</v>
      </c>
      <c r="AQ21" s="299">
        <v>-0.52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496</v>
      </c>
      <c r="AL22" s="1137"/>
      <c r="AM22" s="1137"/>
      <c r="AN22" s="1138"/>
      <c r="AO22" s="302">
        <v>95.5</v>
      </c>
      <c r="AP22" s="303">
        <v>98.7</v>
      </c>
      <c r="AQ22" s="304">
        <v>-3.2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500</v>
      </c>
      <c r="AL32" s="1121"/>
      <c r="AM32" s="1121"/>
      <c r="AN32" s="1122"/>
      <c r="AO32" s="312">
        <v>3056461</v>
      </c>
      <c r="AP32" s="312">
        <v>30803</v>
      </c>
      <c r="AQ32" s="313">
        <v>33476</v>
      </c>
      <c r="AR32" s="314">
        <v>-8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501</v>
      </c>
      <c r="AL33" s="1121"/>
      <c r="AM33" s="1121"/>
      <c r="AN33" s="112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502</v>
      </c>
      <c r="AL34" s="1121"/>
      <c r="AM34" s="1121"/>
      <c r="AN34" s="1122"/>
      <c r="AO34" s="312" t="s">
        <v>487</v>
      </c>
      <c r="AP34" s="312" t="s">
        <v>487</v>
      </c>
      <c r="AQ34" s="313">
        <v>23</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503</v>
      </c>
      <c r="AL35" s="1121"/>
      <c r="AM35" s="1121"/>
      <c r="AN35" s="1122"/>
      <c r="AO35" s="312">
        <v>1037852</v>
      </c>
      <c r="AP35" s="312">
        <v>10459</v>
      </c>
      <c r="AQ35" s="313">
        <v>5696</v>
      </c>
      <c r="AR35" s="314">
        <v>83.6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504</v>
      </c>
      <c r="AL36" s="1121"/>
      <c r="AM36" s="1121"/>
      <c r="AN36" s="1122"/>
      <c r="AO36" s="312">
        <v>54202</v>
      </c>
      <c r="AP36" s="312">
        <v>546</v>
      </c>
      <c r="AQ36" s="313">
        <v>1273</v>
      </c>
      <c r="AR36" s="314">
        <v>-57.1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505</v>
      </c>
      <c r="AL37" s="1121"/>
      <c r="AM37" s="1121"/>
      <c r="AN37" s="1122"/>
      <c r="AO37" s="312" t="s">
        <v>487</v>
      </c>
      <c r="AP37" s="312" t="s">
        <v>487</v>
      </c>
      <c r="AQ37" s="313">
        <v>486</v>
      </c>
      <c r="AR37" s="314" t="s">
        <v>487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506</v>
      </c>
      <c r="AL38" s="1124"/>
      <c r="AM38" s="1124"/>
      <c r="AN38" s="1125"/>
      <c r="AO38" s="315" t="s">
        <v>487</v>
      </c>
      <c r="AP38" s="315" t="s">
        <v>487</v>
      </c>
      <c r="AQ38" s="316">
        <v>0</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507</v>
      </c>
      <c r="AL39" s="1124"/>
      <c r="AM39" s="1124"/>
      <c r="AN39" s="1125"/>
      <c r="AO39" s="312">
        <v>-892089</v>
      </c>
      <c r="AP39" s="312">
        <v>-8990</v>
      </c>
      <c r="AQ39" s="313">
        <v>-6136</v>
      </c>
      <c r="AR39" s="314">
        <v>46.5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508</v>
      </c>
      <c r="AL40" s="1121"/>
      <c r="AM40" s="1121"/>
      <c r="AN40" s="1122"/>
      <c r="AO40" s="312">
        <v>-2768939</v>
      </c>
      <c r="AP40" s="312">
        <v>-27905</v>
      </c>
      <c r="AQ40" s="313">
        <v>-25079</v>
      </c>
      <c r="AR40" s="314">
        <v>11.3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487487</v>
      </c>
      <c r="AP41" s="312">
        <v>4913</v>
      </c>
      <c r="AQ41" s="313">
        <v>9740</v>
      </c>
      <c r="AR41" s="314">
        <v>-49.6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478</v>
      </c>
      <c r="AN49" s="1115" t="s">
        <v>511</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1639255</v>
      </c>
      <c r="AN51" s="334">
        <v>15677</v>
      </c>
      <c r="AO51" s="335">
        <v>24.8</v>
      </c>
      <c r="AP51" s="336">
        <v>42836</v>
      </c>
      <c r="AQ51" s="337">
        <v>-0.9</v>
      </c>
      <c r="AR51" s="338">
        <v>25.7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1037044</v>
      </c>
      <c r="AN52" s="342">
        <v>9918</v>
      </c>
      <c r="AO52" s="343">
        <v>48</v>
      </c>
      <c r="AP52" s="344">
        <v>22936</v>
      </c>
      <c r="AQ52" s="345">
        <v>1.4</v>
      </c>
      <c r="AR52" s="346">
        <v>46.6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2064999</v>
      </c>
      <c r="AN53" s="334">
        <v>19984</v>
      </c>
      <c r="AO53" s="335">
        <v>27.5</v>
      </c>
      <c r="AP53" s="336">
        <v>44161</v>
      </c>
      <c r="AQ53" s="337">
        <v>3.1</v>
      </c>
      <c r="AR53" s="338">
        <v>24.4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1212819</v>
      </c>
      <c r="AN54" s="342">
        <v>11737</v>
      </c>
      <c r="AO54" s="343">
        <v>18.3</v>
      </c>
      <c r="AP54" s="344">
        <v>23644</v>
      </c>
      <c r="AQ54" s="345">
        <v>3.1</v>
      </c>
      <c r="AR54" s="346">
        <v>15.2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1872710</v>
      </c>
      <c r="AN55" s="334">
        <v>18389</v>
      </c>
      <c r="AO55" s="335">
        <v>-8</v>
      </c>
      <c r="AP55" s="336">
        <v>43955</v>
      </c>
      <c r="AQ55" s="337">
        <v>-0.5</v>
      </c>
      <c r="AR55" s="338">
        <v>-7.5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897093</v>
      </c>
      <c r="AN56" s="342">
        <v>8809</v>
      </c>
      <c r="AO56" s="343">
        <v>-24.9</v>
      </c>
      <c r="AP56" s="344">
        <v>21318</v>
      </c>
      <c r="AQ56" s="345">
        <v>-9.8000000000000007</v>
      </c>
      <c r="AR56" s="346">
        <v>-15.1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2040415</v>
      </c>
      <c r="AN57" s="334">
        <v>20306</v>
      </c>
      <c r="AO57" s="335">
        <v>10.4</v>
      </c>
      <c r="AP57" s="336">
        <v>41921</v>
      </c>
      <c r="AQ57" s="337">
        <v>-4.5999999999999996</v>
      </c>
      <c r="AR57" s="338">
        <v>15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1468838</v>
      </c>
      <c r="AN58" s="342">
        <v>14618</v>
      </c>
      <c r="AO58" s="343">
        <v>65.900000000000006</v>
      </c>
      <c r="AP58" s="344">
        <v>21655</v>
      </c>
      <c r="AQ58" s="345">
        <v>1.6</v>
      </c>
      <c r="AR58" s="346">
        <v>64.3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3753246</v>
      </c>
      <c r="AN59" s="334">
        <v>37825</v>
      </c>
      <c r="AO59" s="335">
        <v>86.3</v>
      </c>
      <c r="AP59" s="336">
        <v>44585</v>
      </c>
      <c r="AQ59" s="337">
        <v>6.4</v>
      </c>
      <c r="AR59" s="338">
        <v>79.900000000000006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1577060</v>
      </c>
      <c r="AN60" s="342">
        <v>15894</v>
      </c>
      <c r="AO60" s="343">
        <v>8.6999999999999993</v>
      </c>
      <c r="AP60" s="344">
        <v>23077</v>
      </c>
      <c r="AQ60" s="345">
        <v>6.6</v>
      </c>
      <c r="AR60" s="346">
        <v>2.1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2274125</v>
      </c>
      <c r="AN61" s="349">
        <v>22436</v>
      </c>
      <c r="AO61" s="350">
        <v>28.2</v>
      </c>
      <c r="AP61" s="351">
        <v>43492</v>
      </c>
      <c r="AQ61" s="352">
        <v>0.7</v>
      </c>
      <c r="AR61" s="338">
        <v>27.5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1238571</v>
      </c>
      <c r="AN62" s="342">
        <v>12195</v>
      </c>
      <c r="AO62" s="343">
        <v>23.2</v>
      </c>
      <c r="AP62" s="344">
        <v>22526</v>
      </c>
      <c r="AQ62" s="345">
        <v>0.6</v>
      </c>
      <c r="AR62" s="346">
        <v>22.6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bVIYTFyvP/W0cUge88U13wq72LqIVq1JDtOT+S410kfDTkwEhHK5zPnp1GAiGZhKQ6D59qYRr7laFDOz9iTxZw==" saltValue="EMP/s108Yb9eCvOP0VoOt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1" spans="125:125" ht="13.5" hidden="1" customHeight="1" x14ac:dyDescent="0.15">
      <c r="DU121" s="259"/>
    </row>
  </sheetData>
  <sheetProtection algorithmName="SHA-512" hashValue="lxmRGo9NWt2ZbcGgqcZP/xkvBCIWJN7+gMqlOaIVeg104TV+fbnlHC5nxY81z3bH1p7VmssIlfUzfXh/mzzXaA==" saltValue="Kvb4RJ0f57m5q7ntl6qrz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K1uVk945AHq1rxt8VlrPYW1H6NkTEqpTiN/PbygV1CcmrgVgzTSqv73iUHs8jVJk7kGUIy2vniPjXkZRrS4L1g==" saltValue="weO8YffxEFUmWL710fvEz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11.69</v>
      </c>
      <c r="G47" s="12">
        <v>11.43</v>
      </c>
      <c r="H47" s="12">
        <v>11.09</v>
      </c>
      <c r="I47" s="12">
        <v>11.47</v>
      </c>
      <c r="J47" s="13">
        <v>11.94</v>
      </c>
    </row>
    <row r="48" spans="2:10" ht="57.75" customHeight="1" x14ac:dyDescent="0.15">
      <c r="B48" s="14"/>
      <c r="C48" s="1141" t="s">
        <v>4</v>
      </c>
      <c r="D48" s="1141"/>
      <c r="E48" s="1142"/>
      <c r="F48" s="15">
        <v>0.06</v>
      </c>
      <c r="G48" s="16">
        <v>0.08</v>
      </c>
      <c r="H48" s="16">
        <v>0.09</v>
      </c>
      <c r="I48" s="16">
        <v>0.09</v>
      </c>
      <c r="J48" s="17">
        <v>1.08</v>
      </c>
    </row>
    <row r="49" spans="2:10" ht="57.75" customHeight="1" thickBot="1" x14ac:dyDescent="0.2">
      <c r="B49" s="18"/>
      <c r="C49" s="1143" t="s">
        <v>5</v>
      </c>
      <c r="D49" s="1143"/>
      <c r="E49" s="1144"/>
      <c r="F49" s="19">
        <v>0.26</v>
      </c>
      <c r="G49" s="20">
        <v>0.12</v>
      </c>
      <c r="H49" s="20">
        <v>0.12</v>
      </c>
      <c r="I49" s="20">
        <v>0.11</v>
      </c>
      <c r="J49" s="21">
        <v>1.71</v>
      </c>
    </row>
    <row r="50" spans="2:10" x14ac:dyDescent="0.15"/>
  </sheetData>
  <sheetProtection algorithmName="SHA-512" hashValue="LqL0rbe7xcIiTDjuEfgG0uv6nl6RMBN6h22n2T7zT6jG5ISmLDFeOzo9zauOS2wbmKEqN/39T2Uex53D175aNw==" saltValue="cprspWWgQmaOcGML1yr4T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530</v>
      </c>
      <c r="D34" s="1151"/>
      <c r="E34" s="1152"/>
      <c r="F34" s="32">
        <v>14.29</v>
      </c>
      <c r="G34" s="33">
        <v>14.54</v>
      </c>
      <c r="H34" s="33">
        <v>13.88</v>
      </c>
      <c r="I34" s="33">
        <v>13.75</v>
      </c>
      <c r="J34" s="34">
        <v>12.15</v>
      </c>
      <c r="K34" s="22"/>
      <c r="L34" s="22"/>
      <c r="M34" s="22"/>
      <c r="N34" s="22"/>
      <c r="O34" s="22"/>
      <c r="P34" s="22"/>
    </row>
    <row r="35" spans="1:16" ht="39" customHeight="1" x14ac:dyDescent="0.15">
      <c r="A35" s="22"/>
      <c r="B35" s="35"/>
      <c r="C35" s="1145" t="s">
        <v>531</v>
      </c>
      <c r="D35" s="1146"/>
      <c r="E35" s="1147"/>
      <c r="F35" s="36">
        <v>0.06</v>
      </c>
      <c r="G35" s="37">
        <v>7.0000000000000007E-2</v>
      </c>
      <c r="H35" s="37">
        <v>0.08</v>
      </c>
      <c r="I35" s="37">
        <v>0.08</v>
      </c>
      <c r="J35" s="38">
        <v>1.08</v>
      </c>
      <c r="K35" s="22"/>
      <c r="L35" s="22"/>
      <c r="M35" s="22"/>
      <c r="N35" s="22"/>
      <c r="O35" s="22"/>
      <c r="P35" s="22"/>
    </row>
    <row r="36" spans="1:16" ht="39" customHeight="1" x14ac:dyDescent="0.15">
      <c r="A36" s="22"/>
      <c r="B36" s="35"/>
      <c r="C36" s="1145" t="s">
        <v>532</v>
      </c>
      <c r="D36" s="1146"/>
      <c r="E36" s="1147"/>
      <c r="F36" s="36">
        <v>0.79</v>
      </c>
      <c r="G36" s="37">
        <v>1.1200000000000001</v>
      </c>
      <c r="H36" s="37">
        <v>0.88</v>
      </c>
      <c r="I36" s="37">
        <v>0.69</v>
      </c>
      <c r="J36" s="38">
        <v>0.56000000000000005</v>
      </c>
      <c r="K36" s="22"/>
      <c r="L36" s="22"/>
      <c r="M36" s="22"/>
      <c r="N36" s="22"/>
      <c r="O36" s="22"/>
      <c r="P36" s="22"/>
    </row>
    <row r="37" spans="1:16" ht="39" customHeight="1" x14ac:dyDescent="0.15">
      <c r="A37" s="22"/>
      <c r="B37" s="35"/>
      <c r="C37" s="1145" t="s">
        <v>533</v>
      </c>
      <c r="D37" s="1146"/>
      <c r="E37" s="1147"/>
      <c r="F37" s="36">
        <v>0.27</v>
      </c>
      <c r="G37" s="37">
        <v>0.28000000000000003</v>
      </c>
      <c r="H37" s="37">
        <v>0.28000000000000003</v>
      </c>
      <c r="I37" s="37">
        <v>0.34</v>
      </c>
      <c r="J37" s="38">
        <v>0.34</v>
      </c>
      <c r="K37" s="22"/>
      <c r="L37" s="22"/>
      <c r="M37" s="22"/>
      <c r="N37" s="22"/>
      <c r="O37" s="22"/>
      <c r="P37" s="22"/>
    </row>
    <row r="38" spans="1:16" ht="39" customHeight="1" x14ac:dyDescent="0.15">
      <c r="A38" s="22"/>
      <c r="B38" s="35"/>
      <c r="C38" s="1145" t="s">
        <v>534</v>
      </c>
      <c r="D38" s="1146"/>
      <c r="E38" s="1147"/>
      <c r="F38" s="36">
        <v>0.81</v>
      </c>
      <c r="G38" s="37">
        <v>0.97</v>
      </c>
      <c r="H38" s="37">
        <v>1</v>
      </c>
      <c r="I38" s="37">
        <v>0.6</v>
      </c>
      <c r="J38" s="38">
        <v>0.01</v>
      </c>
      <c r="K38" s="22"/>
      <c r="L38" s="22"/>
      <c r="M38" s="22"/>
      <c r="N38" s="22"/>
      <c r="O38" s="22"/>
      <c r="P38" s="22"/>
    </row>
    <row r="39" spans="1:16" ht="39" customHeight="1" x14ac:dyDescent="0.15">
      <c r="A39" s="22"/>
      <c r="B39" s="35"/>
      <c r="C39" s="1145" t="s">
        <v>535</v>
      </c>
      <c r="D39" s="1146"/>
      <c r="E39" s="1147"/>
      <c r="F39" s="36">
        <v>0</v>
      </c>
      <c r="G39" s="37">
        <v>7.0000000000000007E-2</v>
      </c>
      <c r="H39" s="37">
        <v>0.13</v>
      </c>
      <c r="I39" s="37">
        <v>0</v>
      </c>
      <c r="J39" s="38">
        <v>0</v>
      </c>
      <c r="K39" s="22"/>
      <c r="L39" s="22"/>
      <c r="M39" s="22"/>
      <c r="N39" s="22"/>
      <c r="O39" s="22"/>
      <c r="P39" s="22"/>
    </row>
    <row r="40" spans="1:16" ht="39" customHeight="1" x14ac:dyDescent="0.15">
      <c r="A40" s="22"/>
      <c r="B40" s="35"/>
      <c r="C40" s="1145" t="s">
        <v>536</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537</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538</v>
      </c>
      <c r="D43" s="1149"/>
      <c r="E43" s="1150"/>
      <c r="F43" s="41" t="s">
        <v>487</v>
      </c>
      <c r="G43" s="42" t="s">
        <v>487</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n3uK9XaB70Y6DBr0MqV1RKLVQD32dVxbAqk9mq7jOMOMH2e4HrSAfwa4IlijJSClZ0rGr4ltwW2KJTxfa8aUA==" saltValue="JkQyVI1XgDRiHW8XzQIU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3182</v>
      </c>
      <c r="L45" s="60">
        <v>3134</v>
      </c>
      <c r="M45" s="60">
        <v>3080</v>
      </c>
      <c r="N45" s="60">
        <v>3106</v>
      </c>
      <c r="O45" s="61">
        <v>3056</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x14ac:dyDescent="0.15">
      <c r="A48" s="48"/>
      <c r="B48" s="1178"/>
      <c r="C48" s="1179"/>
      <c r="D48" s="62"/>
      <c r="E48" s="1155" t="s">
        <v>13</v>
      </c>
      <c r="F48" s="1155"/>
      <c r="G48" s="1155"/>
      <c r="H48" s="1155"/>
      <c r="I48" s="1155"/>
      <c r="J48" s="1156"/>
      <c r="K48" s="63">
        <v>1037</v>
      </c>
      <c r="L48" s="64">
        <v>1050</v>
      </c>
      <c r="M48" s="64">
        <v>1049</v>
      </c>
      <c r="N48" s="64">
        <v>1054</v>
      </c>
      <c r="O48" s="65">
        <v>1038</v>
      </c>
      <c r="P48" s="48"/>
      <c r="Q48" s="48"/>
      <c r="R48" s="48"/>
      <c r="S48" s="48"/>
      <c r="T48" s="48"/>
      <c r="U48" s="48"/>
    </row>
    <row r="49" spans="1:21" ht="30.75" customHeight="1" x14ac:dyDescent="0.15">
      <c r="A49" s="48"/>
      <c r="B49" s="1178"/>
      <c r="C49" s="1179"/>
      <c r="D49" s="62"/>
      <c r="E49" s="1155" t="s">
        <v>14</v>
      </c>
      <c r="F49" s="1155"/>
      <c r="G49" s="1155"/>
      <c r="H49" s="1155"/>
      <c r="I49" s="1155"/>
      <c r="J49" s="1156"/>
      <c r="K49" s="63">
        <v>2</v>
      </c>
      <c r="L49" s="64">
        <v>2</v>
      </c>
      <c r="M49" s="64">
        <v>3</v>
      </c>
      <c r="N49" s="64">
        <v>26</v>
      </c>
      <c r="O49" s="65">
        <v>54</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487</v>
      </c>
      <c r="L50" s="64" t="s">
        <v>487</v>
      </c>
      <c r="M50" s="64" t="s">
        <v>487</v>
      </c>
      <c r="N50" s="64" t="s">
        <v>487</v>
      </c>
      <c r="O50" s="65" t="s">
        <v>487</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v>0</v>
      </c>
      <c r="M51" s="64">
        <v>0</v>
      </c>
      <c r="N51" s="64" t="s">
        <v>487</v>
      </c>
      <c r="O51" s="65" t="s">
        <v>487</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3795</v>
      </c>
      <c r="L52" s="64">
        <v>3772</v>
      </c>
      <c r="M52" s="64">
        <v>3754</v>
      </c>
      <c r="N52" s="64">
        <v>3712</v>
      </c>
      <c r="O52" s="65">
        <v>3661</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426</v>
      </c>
      <c r="L53" s="69">
        <v>414</v>
      </c>
      <c r="M53" s="69">
        <v>378</v>
      </c>
      <c r="N53" s="69">
        <v>474</v>
      </c>
      <c r="O53" s="70">
        <v>487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51aFbmmxQPgg8a2TPWoXcNQY01KPjwMLi3lxev3DiMMWrjvNB0+bVxz+LgjYDv8joLMG7/BQ12yx2LWZowEEeA==" saltValue="2Ms53EVwGxiLpQgziE8Zy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96" t="s">
        <v>30</v>
      </c>
      <c r="C41" s="1197"/>
      <c r="D41" s="105"/>
      <c r="E41" s="1198" t="s">
        <v>31</v>
      </c>
      <c r="F41" s="1198"/>
      <c r="G41" s="1198"/>
      <c r="H41" s="1199"/>
      <c r="I41" s="355">
        <v>30876</v>
      </c>
      <c r="J41" s="356">
        <v>29760</v>
      </c>
      <c r="K41" s="356">
        <v>29063</v>
      </c>
      <c r="L41" s="356">
        <v>27504</v>
      </c>
      <c r="M41" s="357">
        <v>26560</v>
      </c>
    </row>
    <row r="42" spans="2:13" ht="27.75" customHeight="1" x14ac:dyDescent="0.15">
      <c r="B42" s="1186"/>
      <c r="C42" s="1187"/>
      <c r="D42" s="106"/>
      <c r="E42" s="1190" t="s">
        <v>32</v>
      </c>
      <c r="F42" s="1190"/>
      <c r="G42" s="1190"/>
      <c r="H42" s="1191"/>
      <c r="I42" s="358" t="s">
        <v>487</v>
      </c>
      <c r="J42" s="359" t="s">
        <v>487</v>
      </c>
      <c r="K42" s="359" t="s">
        <v>487</v>
      </c>
      <c r="L42" s="359" t="s">
        <v>487</v>
      </c>
      <c r="M42" s="360" t="s">
        <v>487</v>
      </c>
    </row>
    <row r="43" spans="2:13" ht="27.75" customHeight="1" x14ac:dyDescent="0.15">
      <c r="B43" s="1186"/>
      <c r="C43" s="1187"/>
      <c r="D43" s="106"/>
      <c r="E43" s="1190" t="s">
        <v>33</v>
      </c>
      <c r="F43" s="1190"/>
      <c r="G43" s="1190"/>
      <c r="H43" s="1191"/>
      <c r="I43" s="358">
        <v>14855</v>
      </c>
      <c r="J43" s="359">
        <v>14278</v>
      </c>
      <c r="K43" s="359">
        <v>13380</v>
      </c>
      <c r="L43" s="359">
        <v>12795</v>
      </c>
      <c r="M43" s="360">
        <v>12120</v>
      </c>
    </row>
    <row r="44" spans="2:13" ht="27.75" customHeight="1" x14ac:dyDescent="0.15">
      <c r="B44" s="1186"/>
      <c r="C44" s="1187"/>
      <c r="D44" s="106"/>
      <c r="E44" s="1190" t="s">
        <v>34</v>
      </c>
      <c r="F44" s="1190"/>
      <c r="G44" s="1190"/>
      <c r="H44" s="1191"/>
      <c r="I44" s="358">
        <v>20</v>
      </c>
      <c r="J44" s="359">
        <v>309</v>
      </c>
      <c r="K44" s="359">
        <v>516</v>
      </c>
      <c r="L44" s="359">
        <v>503</v>
      </c>
      <c r="M44" s="360">
        <v>494</v>
      </c>
    </row>
    <row r="45" spans="2:13" ht="27.75" customHeight="1" x14ac:dyDescent="0.15">
      <c r="B45" s="1186"/>
      <c r="C45" s="1187"/>
      <c r="D45" s="106"/>
      <c r="E45" s="1190" t="s">
        <v>35</v>
      </c>
      <c r="F45" s="1190"/>
      <c r="G45" s="1190"/>
      <c r="H45" s="1191"/>
      <c r="I45" s="358">
        <v>4289</v>
      </c>
      <c r="J45" s="359">
        <v>3968</v>
      </c>
      <c r="K45" s="359">
        <v>3874</v>
      </c>
      <c r="L45" s="359">
        <v>3892</v>
      </c>
      <c r="M45" s="360">
        <v>3424</v>
      </c>
    </row>
    <row r="46" spans="2:13" ht="27.75" customHeight="1" x14ac:dyDescent="0.15">
      <c r="B46" s="1186"/>
      <c r="C46" s="1187"/>
      <c r="D46" s="107"/>
      <c r="E46" s="1190" t="s">
        <v>36</v>
      </c>
      <c r="F46" s="1190"/>
      <c r="G46" s="1190"/>
      <c r="H46" s="1191"/>
      <c r="I46" s="358">
        <v>0</v>
      </c>
      <c r="J46" s="359">
        <v>0</v>
      </c>
      <c r="K46" s="359">
        <v>0</v>
      </c>
      <c r="L46" s="359">
        <v>0</v>
      </c>
      <c r="M46" s="360">
        <v>0</v>
      </c>
    </row>
    <row r="47" spans="2:13" ht="27.75" customHeight="1" x14ac:dyDescent="0.15">
      <c r="B47" s="1186"/>
      <c r="C47" s="1187"/>
      <c r="D47" s="108"/>
      <c r="E47" s="1200" t="s">
        <v>37</v>
      </c>
      <c r="F47" s="1201"/>
      <c r="G47" s="1201"/>
      <c r="H47" s="1202"/>
      <c r="I47" s="358" t="s">
        <v>487</v>
      </c>
      <c r="J47" s="359" t="s">
        <v>487</v>
      </c>
      <c r="K47" s="359" t="s">
        <v>487</v>
      </c>
      <c r="L47" s="359" t="s">
        <v>487</v>
      </c>
      <c r="M47" s="360" t="s">
        <v>487</v>
      </c>
    </row>
    <row r="48" spans="2:13" ht="27.75" customHeight="1" x14ac:dyDescent="0.15">
      <c r="B48" s="1186"/>
      <c r="C48" s="1187"/>
      <c r="D48" s="106"/>
      <c r="E48" s="1190" t="s">
        <v>38</v>
      </c>
      <c r="F48" s="1190"/>
      <c r="G48" s="1190"/>
      <c r="H48" s="1191"/>
      <c r="I48" s="358" t="s">
        <v>487</v>
      </c>
      <c r="J48" s="359" t="s">
        <v>487</v>
      </c>
      <c r="K48" s="359" t="s">
        <v>487</v>
      </c>
      <c r="L48" s="359" t="s">
        <v>487</v>
      </c>
      <c r="M48" s="360" t="s">
        <v>487</v>
      </c>
    </row>
    <row r="49" spans="2:13" ht="27.75" customHeight="1" x14ac:dyDescent="0.15">
      <c r="B49" s="1188"/>
      <c r="C49" s="1189"/>
      <c r="D49" s="106"/>
      <c r="E49" s="1190" t="s">
        <v>39</v>
      </c>
      <c r="F49" s="1190"/>
      <c r="G49" s="1190"/>
      <c r="H49" s="1191"/>
      <c r="I49" s="358" t="s">
        <v>487</v>
      </c>
      <c r="J49" s="359" t="s">
        <v>487</v>
      </c>
      <c r="K49" s="359" t="s">
        <v>487</v>
      </c>
      <c r="L49" s="359" t="s">
        <v>487</v>
      </c>
      <c r="M49" s="360" t="s">
        <v>487</v>
      </c>
    </row>
    <row r="50" spans="2:13" ht="27.75" customHeight="1" x14ac:dyDescent="0.15">
      <c r="B50" s="1184" t="s">
        <v>40</v>
      </c>
      <c r="C50" s="1185"/>
      <c r="D50" s="109"/>
      <c r="E50" s="1190" t="s">
        <v>41</v>
      </c>
      <c r="F50" s="1190"/>
      <c r="G50" s="1190"/>
      <c r="H50" s="1191"/>
      <c r="I50" s="358">
        <v>10379</v>
      </c>
      <c r="J50" s="359">
        <v>11009</v>
      </c>
      <c r="K50" s="359">
        <v>13437</v>
      </c>
      <c r="L50" s="359">
        <v>15055</v>
      </c>
      <c r="M50" s="360">
        <v>15610</v>
      </c>
    </row>
    <row r="51" spans="2:13" ht="27.75" customHeight="1" x14ac:dyDescent="0.15">
      <c r="B51" s="1186"/>
      <c r="C51" s="1187"/>
      <c r="D51" s="106"/>
      <c r="E51" s="1190" t="s">
        <v>42</v>
      </c>
      <c r="F51" s="1190"/>
      <c r="G51" s="1190"/>
      <c r="H51" s="1191"/>
      <c r="I51" s="358">
        <v>10802</v>
      </c>
      <c r="J51" s="359">
        <v>10560</v>
      </c>
      <c r="K51" s="359">
        <v>10334</v>
      </c>
      <c r="L51" s="359">
        <v>10062</v>
      </c>
      <c r="M51" s="360">
        <v>9584</v>
      </c>
    </row>
    <row r="52" spans="2:13" ht="27.75" customHeight="1" x14ac:dyDescent="0.15">
      <c r="B52" s="1188"/>
      <c r="C52" s="1189"/>
      <c r="D52" s="106"/>
      <c r="E52" s="1190" t="s">
        <v>43</v>
      </c>
      <c r="F52" s="1190"/>
      <c r="G52" s="1190"/>
      <c r="H52" s="1191"/>
      <c r="I52" s="358">
        <v>35071</v>
      </c>
      <c r="J52" s="359">
        <v>34192</v>
      </c>
      <c r="K52" s="359">
        <v>33531</v>
      </c>
      <c r="L52" s="359">
        <v>32167</v>
      </c>
      <c r="M52" s="360">
        <v>31540</v>
      </c>
    </row>
    <row r="53" spans="2:13" ht="27.75" customHeight="1" thickBot="1" x14ac:dyDescent="0.2">
      <c r="B53" s="1192" t="s">
        <v>19</v>
      </c>
      <c r="C53" s="1193"/>
      <c r="D53" s="110"/>
      <c r="E53" s="1194" t="s">
        <v>44</v>
      </c>
      <c r="F53" s="1194"/>
      <c r="G53" s="1194"/>
      <c r="H53" s="1195"/>
      <c r="I53" s="361">
        <v>-6213</v>
      </c>
      <c r="J53" s="362">
        <v>-7447</v>
      </c>
      <c r="K53" s="362">
        <v>-10469</v>
      </c>
      <c r="L53" s="362">
        <v>-12590</v>
      </c>
      <c r="M53" s="363">
        <v>-14136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0oInH53FZgZZDd1ZO5FXBp2RAESApITiyaKzysq44qvQ7Xw7FgdheoNl37sQm0fvy3+dmeiZgJ9yovo3Fy+4Rg==" saltValue="gp2IsFrR0eCNxFQdWCKuG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1" t="s">
        <v>46</v>
      </c>
      <c r="D55" s="1211"/>
      <c r="E55" s="1212"/>
      <c r="F55" s="122">
        <v>2495</v>
      </c>
      <c r="G55" s="122">
        <v>2520</v>
      </c>
      <c r="H55" s="123">
        <v>2680</v>
      </c>
    </row>
    <row r="56" spans="2:8" ht="52.5" customHeight="1" x14ac:dyDescent="0.15">
      <c r="B56" s="124"/>
      <c r="C56" s="1213" t="s">
        <v>47</v>
      </c>
      <c r="D56" s="1213"/>
      <c r="E56" s="1214"/>
      <c r="F56" s="125">
        <v>2153</v>
      </c>
      <c r="G56" s="125">
        <v>3294</v>
      </c>
      <c r="H56" s="126">
        <v>3467</v>
      </c>
    </row>
    <row r="57" spans="2:8" ht="53.25" customHeight="1" x14ac:dyDescent="0.15">
      <c r="B57" s="124"/>
      <c r="C57" s="1215" t="s">
        <v>48</v>
      </c>
      <c r="D57" s="1215"/>
      <c r="E57" s="1216"/>
      <c r="F57" s="127">
        <v>6569</v>
      </c>
      <c r="G57" s="127">
        <v>6988</v>
      </c>
      <c r="H57" s="128">
        <v>7380</v>
      </c>
    </row>
    <row r="58" spans="2:8" ht="45.75" customHeight="1" x14ac:dyDescent="0.15">
      <c r="B58" s="129"/>
      <c r="C58" s="1203" t="s">
        <v>557</v>
      </c>
      <c r="D58" s="1204"/>
      <c r="E58" s="1205"/>
      <c r="F58" s="130">
        <v>2473</v>
      </c>
      <c r="G58" s="130">
        <v>2714</v>
      </c>
      <c r="H58" s="131">
        <v>3017</v>
      </c>
    </row>
    <row r="59" spans="2:8" ht="45.75" customHeight="1" x14ac:dyDescent="0.15">
      <c r="B59" s="129"/>
      <c r="C59" s="1203" t="s">
        <v>558</v>
      </c>
      <c r="D59" s="1204"/>
      <c r="E59" s="1205"/>
      <c r="F59" s="130">
        <v>1242</v>
      </c>
      <c r="G59" s="130">
        <v>1255</v>
      </c>
      <c r="H59" s="131">
        <v>1269</v>
      </c>
    </row>
    <row r="60" spans="2:8" ht="45.75" customHeight="1" x14ac:dyDescent="0.15">
      <c r="B60" s="129"/>
      <c r="C60" s="1203" t="s">
        <v>559</v>
      </c>
      <c r="D60" s="1204"/>
      <c r="E60" s="1205"/>
      <c r="F60" s="130">
        <v>629</v>
      </c>
      <c r="G60" s="130">
        <v>860</v>
      </c>
      <c r="H60" s="131">
        <v>896</v>
      </c>
    </row>
    <row r="61" spans="2:8" ht="45.75" customHeight="1" x14ac:dyDescent="0.15">
      <c r="B61" s="129"/>
      <c r="C61" s="1203" t="s">
        <v>560</v>
      </c>
      <c r="D61" s="1204"/>
      <c r="E61" s="1205"/>
      <c r="F61" s="130">
        <v>705</v>
      </c>
      <c r="G61" s="130">
        <v>700</v>
      </c>
      <c r="H61" s="131">
        <v>703</v>
      </c>
    </row>
    <row r="62" spans="2:8" ht="45.75" customHeight="1" thickBot="1" x14ac:dyDescent="0.2">
      <c r="B62" s="132"/>
      <c r="C62" s="1206" t="s">
        <v>561</v>
      </c>
      <c r="D62" s="1207"/>
      <c r="E62" s="1208"/>
      <c r="F62" s="133">
        <v>454</v>
      </c>
      <c r="G62" s="133">
        <v>451</v>
      </c>
      <c r="H62" s="134">
        <v>445</v>
      </c>
    </row>
    <row r="63" spans="2:8" ht="52.5" customHeight="1" thickBot="1" x14ac:dyDescent="0.2">
      <c r="B63" s="135"/>
      <c r="C63" s="1209" t="s">
        <v>49</v>
      </c>
      <c r="D63" s="1209"/>
      <c r="E63" s="1210"/>
      <c r="F63" s="136">
        <v>11216</v>
      </c>
      <c r="G63" s="136">
        <v>12801</v>
      </c>
      <c r="H63" s="137">
        <v>13526</v>
      </c>
    </row>
    <row r="64" spans="2:8" x14ac:dyDescent="0.15"/>
  </sheetData>
  <sheetProtection algorithmName="SHA-512" hashValue="e3xFa1kp08D+VEByaKpRIr1yggDUN8WM9XJ0e9bKRsa+YwjXN6yTvt2ljFS0aOj6QQEcq484gebaaPdI5InOAg==" saltValue="OuJqRJOoPDKZfdWBzbVL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15677</v>
      </c>
      <c r="E3" s="156"/>
      <c r="F3" s="157">
        <v>42836</v>
      </c>
      <c r="G3" s="158"/>
      <c r="H3" s="159"/>
    </row>
    <row r="4" spans="1:8" x14ac:dyDescent="0.15">
      <c r="A4" s="160"/>
      <c r="B4" s="161"/>
      <c r="C4" s="162"/>
      <c r="D4" s="163">
        <v>9918</v>
      </c>
      <c r="E4" s="164"/>
      <c r="F4" s="165">
        <v>22936</v>
      </c>
      <c r="G4" s="166"/>
      <c r="H4" s="167"/>
    </row>
    <row r="5" spans="1:8" x14ac:dyDescent="0.15">
      <c r="A5" s="148" t="s">
        <v>519</v>
      </c>
      <c r="B5" s="153"/>
      <c r="C5" s="154"/>
      <c r="D5" s="155">
        <v>19984</v>
      </c>
      <c r="E5" s="156"/>
      <c r="F5" s="157">
        <v>44161</v>
      </c>
      <c r="G5" s="158"/>
      <c r="H5" s="159"/>
    </row>
    <row r="6" spans="1:8" x14ac:dyDescent="0.15">
      <c r="A6" s="160"/>
      <c r="B6" s="161"/>
      <c r="C6" s="162"/>
      <c r="D6" s="163">
        <v>11737</v>
      </c>
      <c r="E6" s="164"/>
      <c r="F6" s="165">
        <v>23644</v>
      </c>
      <c r="G6" s="166"/>
      <c r="H6" s="167"/>
    </row>
    <row r="7" spans="1:8" x14ac:dyDescent="0.15">
      <c r="A7" s="148" t="s">
        <v>520</v>
      </c>
      <c r="B7" s="153"/>
      <c r="C7" s="154"/>
      <c r="D7" s="155">
        <v>18389</v>
      </c>
      <c r="E7" s="156"/>
      <c r="F7" s="157">
        <v>43955</v>
      </c>
      <c r="G7" s="158"/>
      <c r="H7" s="159"/>
    </row>
    <row r="8" spans="1:8" x14ac:dyDescent="0.15">
      <c r="A8" s="160"/>
      <c r="B8" s="161"/>
      <c r="C8" s="162"/>
      <c r="D8" s="163">
        <v>8809</v>
      </c>
      <c r="E8" s="164"/>
      <c r="F8" s="165">
        <v>21318</v>
      </c>
      <c r="G8" s="166"/>
      <c r="H8" s="167"/>
    </row>
    <row r="9" spans="1:8" x14ac:dyDescent="0.15">
      <c r="A9" s="148" t="s">
        <v>521</v>
      </c>
      <c r="B9" s="153"/>
      <c r="C9" s="154"/>
      <c r="D9" s="155">
        <v>20306</v>
      </c>
      <c r="E9" s="156"/>
      <c r="F9" s="157">
        <v>41921</v>
      </c>
      <c r="G9" s="158"/>
      <c r="H9" s="159"/>
    </row>
    <row r="10" spans="1:8" x14ac:dyDescent="0.15">
      <c r="A10" s="160"/>
      <c r="B10" s="161"/>
      <c r="C10" s="162"/>
      <c r="D10" s="163">
        <v>14618</v>
      </c>
      <c r="E10" s="164"/>
      <c r="F10" s="165">
        <v>21655</v>
      </c>
      <c r="G10" s="166"/>
      <c r="H10" s="167"/>
    </row>
    <row r="11" spans="1:8" x14ac:dyDescent="0.15">
      <c r="A11" s="148" t="s">
        <v>522</v>
      </c>
      <c r="B11" s="153"/>
      <c r="C11" s="154"/>
      <c r="D11" s="155">
        <v>37825</v>
      </c>
      <c r="E11" s="156"/>
      <c r="F11" s="157">
        <v>44585</v>
      </c>
      <c r="G11" s="158"/>
      <c r="H11" s="159"/>
    </row>
    <row r="12" spans="1:8" x14ac:dyDescent="0.15">
      <c r="A12" s="160"/>
      <c r="B12" s="161"/>
      <c r="C12" s="168"/>
      <c r="D12" s="163">
        <v>15894</v>
      </c>
      <c r="E12" s="164"/>
      <c r="F12" s="165">
        <v>23077</v>
      </c>
      <c r="G12" s="166"/>
      <c r="H12" s="167"/>
    </row>
    <row r="13" spans="1:8" x14ac:dyDescent="0.15">
      <c r="A13" s="148"/>
      <c r="B13" s="153"/>
      <c r="C13" s="169"/>
      <c r="D13" s="170">
        <v>22436</v>
      </c>
      <c r="E13" s="171"/>
      <c r="F13" s="172">
        <v>43492</v>
      </c>
      <c r="G13" s="173"/>
      <c r="H13" s="159"/>
    </row>
    <row r="14" spans="1:8" x14ac:dyDescent="0.15">
      <c r="A14" s="160"/>
      <c r="B14" s="161"/>
      <c r="C14" s="162"/>
      <c r="D14" s="163">
        <v>12195</v>
      </c>
      <c r="E14" s="164"/>
      <c r="F14" s="165">
        <v>22526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0.06</v>
      </c>
      <c r="C19" s="174">
        <f>ROUND(VALUE(SUBSTITUTE(実質収支比率等に係る経年分析!G$48,"▲","-")),2)</f>
        <v>0.08</v>
      </c>
      <c r="D19" s="174">
        <f>ROUND(VALUE(SUBSTITUTE(実質収支比率等に係る経年分析!H$48,"▲","-")),2)</f>
        <v>0.09</v>
      </c>
      <c r="E19" s="174">
        <f>ROUND(VALUE(SUBSTITUTE(実質収支比率等に係る経年分析!I$48,"▲","-")),2)</f>
        <v>0.09</v>
      </c>
      <c r="F19" s="174">
        <f>ROUND(VALUE(SUBSTITUTE(実質収支比率等に係る経年分析!J$48,"▲","-")),2)</f>
        <v>1.08</v>
      </c>
    </row>
    <row r="20" spans="1:11" x14ac:dyDescent="0.15">
      <c r="A20" s="174" t="s">
        <v>53</v>
      </c>
      <c r="B20" s="174">
        <f>ROUND(VALUE(SUBSTITUTE(実質収支比率等に係る経年分析!F$47,"▲","-")),2)</f>
        <v>11.69</v>
      </c>
      <c r="C20" s="174">
        <f>ROUND(VALUE(SUBSTITUTE(実質収支比率等に係る経年分析!G$47,"▲","-")),2)</f>
        <v>11.43</v>
      </c>
      <c r="D20" s="174">
        <f>ROUND(VALUE(SUBSTITUTE(実質収支比率等に係る経年分析!H$47,"▲","-")),2)</f>
        <v>11.09</v>
      </c>
      <c r="E20" s="174">
        <f>ROUND(VALUE(SUBSTITUTE(実質収支比率等に係る経年分析!I$47,"▲","-")),2)</f>
        <v>11.47</v>
      </c>
      <c r="F20" s="174">
        <f>ROUND(VALUE(SUBSTITUTE(実質収支比率等に係る経年分析!J$47,"▲","-")),2)</f>
        <v>11.94</v>
      </c>
    </row>
    <row r="21" spans="1:11" x14ac:dyDescent="0.15">
      <c r="A21" s="174" t="s">
        <v>54</v>
      </c>
      <c r="B21" s="174">
        <f>IF(ISNUMBER(VALUE(SUBSTITUTE(実質収支比率等に係る経年分析!F$49,"▲","-"))),ROUND(VALUE(SUBSTITUTE(実質収支比率等に係る経年分析!F$49,"▲","-")),2),NA())</f>
        <v>0.26</v>
      </c>
      <c r="C21" s="174">
        <f>IF(ISNUMBER(VALUE(SUBSTITUTE(実質収支比率等に係る経年分析!G$49,"▲","-"))),ROUND(VALUE(SUBSTITUTE(実質収支比率等に係る経年分析!G$49,"▲","-")),2),NA())</f>
        <v>0.12</v>
      </c>
      <c r="D21" s="174">
        <f>IF(ISNUMBER(VALUE(SUBSTITUTE(実質収支比率等に係る経年分析!H$49,"▲","-"))),ROUND(VALUE(SUBSTITUTE(実質収支比率等に係る経年分析!H$49,"▲","-")),2),NA())</f>
        <v>0.12</v>
      </c>
      <c r="E21" s="174">
        <f>IF(ISNUMBER(VALUE(SUBSTITUTE(実質収支比率等に係る経年分析!I$49,"▲","-"))),ROUND(VALUE(SUBSTITUTE(実質収支比率等に係る経年分析!I$49,"▲","-")),2),NA())</f>
        <v>0.11</v>
      </c>
      <c r="F21" s="174">
        <f>IF(ISNUMBER(VALUE(SUBSTITUTE(実質収支比率等に係る経年分析!J$49,"▲","-"))),ROUND(VALUE(SUBSTITUTE(実質収支比率等に係る経年分析!J$49,"▲","-")),2),NA())</f>
        <v>1.71</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土地取得特別会計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国民健康保険事業勘定特別会計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7.0000000000000007E-2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0.81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0.01</v>
      </c>
    </row>
    <row r="33" spans="1:16" x14ac:dyDescent="0.15">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0.28000000000000003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0.28000000000000003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0.34</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0.79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1.1200000000000001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0.69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0.56000000000000005</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0.06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7.0000000000000007E-2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0.08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0.08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1.08</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14.29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14.54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13.88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13.75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12.15</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3795</v>
      </c>
      <c r="E42" s="176"/>
      <c r="F42" s="176"/>
      <c r="G42" s="176">
        <f>'実質公債費比率（分子）の構造'!L$52</f>
        <v>3772</v>
      </c>
      <c r="H42" s="176"/>
      <c r="I42" s="176"/>
      <c r="J42" s="176">
        <f>'実質公債費比率（分子）の構造'!M$52</f>
        <v>3754</v>
      </c>
      <c r="K42" s="176"/>
      <c r="L42" s="176"/>
      <c r="M42" s="176">
        <f>'実質公債費比率（分子）の構造'!N$52</f>
        <v>3712</v>
      </c>
      <c r="N42" s="176"/>
      <c r="O42" s="176"/>
      <c r="P42" s="176">
        <f>'実質公債費比率（分子）の構造'!O$52</f>
        <v>3661</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2</v>
      </c>
      <c r="C45" s="176"/>
      <c r="D45" s="176"/>
      <c r="E45" s="176">
        <f>'実質公債費比率（分子）の構造'!L$49</f>
        <v>2</v>
      </c>
      <c r="F45" s="176"/>
      <c r="G45" s="176"/>
      <c r="H45" s="176">
        <f>'実質公債費比率（分子）の構造'!M$49</f>
        <v>3</v>
      </c>
      <c r="I45" s="176"/>
      <c r="J45" s="176"/>
      <c r="K45" s="176">
        <f>'実質公債費比率（分子）の構造'!N$49</f>
        <v>26</v>
      </c>
      <c r="L45" s="176"/>
      <c r="M45" s="176"/>
      <c r="N45" s="176">
        <f>'実質公債費比率（分子）の構造'!O$49</f>
        <v>54</v>
      </c>
      <c r="O45" s="176"/>
      <c r="P45" s="176"/>
    </row>
    <row r="46" spans="1:16" x14ac:dyDescent="0.15">
      <c r="A46" s="176" t="s">
        <v>64</v>
      </c>
      <c r="B46" s="176">
        <f>'実質公債費比率（分子）の構造'!K$48</f>
        <v>1037</v>
      </c>
      <c r="C46" s="176"/>
      <c r="D46" s="176"/>
      <c r="E46" s="176">
        <f>'実質公債費比率（分子）の構造'!L$48</f>
        <v>1050</v>
      </c>
      <c r="F46" s="176"/>
      <c r="G46" s="176"/>
      <c r="H46" s="176">
        <f>'実質公債費比率（分子）の構造'!M$48</f>
        <v>1049</v>
      </c>
      <c r="I46" s="176"/>
      <c r="J46" s="176"/>
      <c r="K46" s="176">
        <f>'実質公債費比率（分子）の構造'!N$48</f>
        <v>1054</v>
      </c>
      <c r="L46" s="176"/>
      <c r="M46" s="176"/>
      <c r="N46" s="176">
        <f>'実質公債費比率（分子）の構造'!O$48</f>
        <v>1038</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3182</v>
      </c>
      <c r="C49" s="176"/>
      <c r="D49" s="176"/>
      <c r="E49" s="176">
        <f>'実質公債費比率（分子）の構造'!L$45</f>
        <v>3134</v>
      </c>
      <c r="F49" s="176"/>
      <c r="G49" s="176"/>
      <c r="H49" s="176">
        <f>'実質公債費比率（分子）の構造'!M$45</f>
        <v>3080</v>
      </c>
      <c r="I49" s="176"/>
      <c r="J49" s="176"/>
      <c r="K49" s="176">
        <f>'実質公債費比率（分子）の構造'!N$45</f>
        <v>3106</v>
      </c>
      <c r="L49" s="176"/>
      <c r="M49" s="176"/>
      <c r="N49" s="176">
        <f>'実質公債費比率（分子）の構造'!O$45</f>
        <v>3056</v>
      </c>
      <c r="O49" s="176"/>
      <c r="P49" s="176"/>
    </row>
    <row r="50" spans="1:16" x14ac:dyDescent="0.15">
      <c r="A50" s="176" t="s">
        <v>67</v>
      </c>
      <c r="B50" s="176" t="e">
        <f>NA()</f>
        <v>#N/A</v>
      </c>
      <c r="C50" s="176">
        <f>IF(ISNUMBER('実質公債費比率（分子）の構造'!K$53),'実質公債費比率（分子）の構造'!K$53,NA())</f>
        <v>426</v>
      </c>
      <c r="D50" s="176" t="e">
        <f>NA()</f>
        <v>#N/A</v>
      </c>
      <c r="E50" s="176" t="e">
        <f>NA()</f>
        <v>#N/A</v>
      </c>
      <c r="F50" s="176">
        <f>IF(ISNUMBER('実質公債費比率（分子）の構造'!L$53),'実質公債費比率（分子）の構造'!L$53,NA())</f>
        <v>414</v>
      </c>
      <c r="G50" s="176" t="e">
        <f>NA()</f>
        <v>#N/A</v>
      </c>
      <c r="H50" s="176" t="e">
        <f>NA()</f>
        <v>#N/A</v>
      </c>
      <c r="I50" s="176">
        <f>IF(ISNUMBER('実質公債費比率（分子）の構造'!M$53),'実質公債費比率（分子）の構造'!M$53,NA())</f>
        <v>378</v>
      </c>
      <c r="J50" s="176" t="e">
        <f>NA()</f>
        <v>#N/A</v>
      </c>
      <c r="K50" s="176" t="e">
        <f>NA()</f>
        <v>#N/A</v>
      </c>
      <c r="L50" s="176">
        <f>IF(ISNUMBER('実質公債費比率（分子）の構造'!N$53),'実質公債費比率（分子）の構造'!N$53,NA())</f>
        <v>474</v>
      </c>
      <c r="M50" s="176" t="e">
        <f>NA()</f>
        <v>#N/A</v>
      </c>
      <c r="N50" s="176" t="e">
        <f>NA()</f>
        <v>#N/A</v>
      </c>
      <c r="O50" s="176">
        <f>IF(ISNUMBER('実質公債費比率（分子）の構造'!O$53),'実質公債費比率（分子）の構造'!O$53,NA())</f>
        <v>487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35071</v>
      </c>
      <c r="E56" s="175"/>
      <c r="F56" s="175"/>
      <c r="G56" s="175">
        <f>'将来負担比率（分子）の構造'!J$52</f>
        <v>34192</v>
      </c>
      <c r="H56" s="175"/>
      <c r="I56" s="175"/>
      <c r="J56" s="175">
        <f>'将来負担比率（分子）の構造'!K$52</f>
        <v>33531</v>
      </c>
      <c r="K56" s="175"/>
      <c r="L56" s="175"/>
      <c r="M56" s="175">
        <f>'将来負担比率（分子）の構造'!L$52</f>
        <v>32167</v>
      </c>
      <c r="N56" s="175"/>
      <c r="O56" s="175"/>
      <c r="P56" s="175">
        <f>'将来負担比率（分子）の構造'!M$52</f>
        <v>31540</v>
      </c>
    </row>
    <row r="57" spans="1:16" x14ac:dyDescent="0.15">
      <c r="A57" s="175" t="s">
        <v>42</v>
      </c>
      <c r="B57" s="175"/>
      <c r="C57" s="175"/>
      <c r="D57" s="175">
        <f>'将来負担比率（分子）の構造'!I$51</f>
        <v>10802</v>
      </c>
      <c r="E57" s="175"/>
      <c r="F57" s="175"/>
      <c r="G57" s="175">
        <f>'将来負担比率（分子）の構造'!J$51</f>
        <v>10560</v>
      </c>
      <c r="H57" s="175"/>
      <c r="I57" s="175"/>
      <c r="J57" s="175">
        <f>'将来負担比率（分子）の構造'!K$51</f>
        <v>10334</v>
      </c>
      <c r="K57" s="175"/>
      <c r="L57" s="175"/>
      <c r="M57" s="175">
        <f>'将来負担比率（分子）の構造'!L$51</f>
        <v>10062</v>
      </c>
      <c r="N57" s="175"/>
      <c r="O57" s="175"/>
      <c r="P57" s="175">
        <f>'将来負担比率（分子）の構造'!M$51</f>
        <v>9584</v>
      </c>
    </row>
    <row r="58" spans="1:16" x14ac:dyDescent="0.15">
      <c r="A58" s="175" t="s">
        <v>41</v>
      </c>
      <c r="B58" s="175"/>
      <c r="C58" s="175"/>
      <c r="D58" s="175">
        <f>'将来負担比率（分子）の構造'!I$50</f>
        <v>10379</v>
      </c>
      <c r="E58" s="175"/>
      <c r="F58" s="175"/>
      <c r="G58" s="175">
        <f>'将来負担比率（分子）の構造'!J$50</f>
        <v>11009</v>
      </c>
      <c r="H58" s="175"/>
      <c r="I58" s="175"/>
      <c r="J58" s="175">
        <f>'将来負担比率（分子）の構造'!K$50</f>
        <v>13437</v>
      </c>
      <c r="K58" s="175"/>
      <c r="L58" s="175"/>
      <c r="M58" s="175">
        <f>'将来負担比率（分子）の構造'!L$50</f>
        <v>15055</v>
      </c>
      <c r="N58" s="175"/>
      <c r="O58" s="175"/>
      <c r="P58" s="175">
        <f>'将来負担比率（分子）の構造'!M$50</f>
        <v>15610</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0</v>
      </c>
      <c r="C61" s="175"/>
      <c r="D61" s="175"/>
      <c r="E61" s="175">
        <f>'将来負担比率（分子）の構造'!J$46</f>
        <v>0</v>
      </c>
      <c r="F61" s="175"/>
      <c r="G61" s="175"/>
      <c r="H61" s="175">
        <f>'将来負担比率（分子）の構造'!K$46</f>
        <v>0</v>
      </c>
      <c r="I61" s="175"/>
      <c r="J61" s="175"/>
      <c r="K61" s="175">
        <f>'将来負担比率（分子）の構造'!L$46</f>
        <v>0</v>
      </c>
      <c r="L61" s="175"/>
      <c r="M61" s="175"/>
      <c r="N61" s="175">
        <f>'将来負担比率（分子）の構造'!M$46</f>
        <v>0</v>
      </c>
      <c r="O61" s="175"/>
      <c r="P61" s="175"/>
    </row>
    <row r="62" spans="1:16" x14ac:dyDescent="0.15">
      <c r="A62" s="175" t="s">
        <v>35</v>
      </c>
      <c r="B62" s="175">
        <f>'将来負担比率（分子）の構造'!I$45</f>
        <v>4289</v>
      </c>
      <c r="C62" s="175"/>
      <c r="D62" s="175"/>
      <c r="E62" s="175">
        <f>'将来負担比率（分子）の構造'!J$45</f>
        <v>3968</v>
      </c>
      <c r="F62" s="175"/>
      <c r="G62" s="175"/>
      <c r="H62" s="175">
        <f>'将来負担比率（分子）の構造'!K$45</f>
        <v>3874</v>
      </c>
      <c r="I62" s="175"/>
      <c r="J62" s="175"/>
      <c r="K62" s="175">
        <f>'将来負担比率（分子）の構造'!L$45</f>
        <v>3892</v>
      </c>
      <c r="L62" s="175"/>
      <c r="M62" s="175"/>
      <c r="N62" s="175">
        <f>'将来負担比率（分子）の構造'!M$45</f>
        <v>3424</v>
      </c>
      <c r="O62" s="175"/>
      <c r="P62" s="175"/>
    </row>
    <row r="63" spans="1:16" x14ac:dyDescent="0.15">
      <c r="A63" s="175" t="s">
        <v>34</v>
      </c>
      <c r="B63" s="175">
        <f>'将来負担比率（分子）の構造'!I$44</f>
        <v>20</v>
      </c>
      <c r="C63" s="175"/>
      <c r="D63" s="175"/>
      <c r="E63" s="175">
        <f>'将来負担比率（分子）の構造'!J$44</f>
        <v>309</v>
      </c>
      <c r="F63" s="175"/>
      <c r="G63" s="175"/>
      <c r="H63" s="175">
        <f>'将来負担比率（分子）の構造'!K$44</f>
        <v>516</v>
      </c>
      <c r="I63" s="175"/>
      <c r="J63" s="175"/>
      <c r="K63" s="175">
        <f>'将来負担比率（分子）の構造'!L$44</f>
        <v>503</v>
      </c>
      <c r="L63" s="175"/>
      <c r="M63" s="175"/>
      <c r="N63" s="175">
        <f>'将来負担比率（分子）の構造'!M$44</f>
        <v>494</v>
      </c>
      <c r="O63" s="175"/>
      <c r="P63" s="175"/>
    </row>
    <row r="64" spans="1:16" x14ac:dyDescent="0.15">
      <c r="A64" s="175" t="s">
        <v>33</v>
      </c>
      <c r="B64" s="175">
        <f>'将来負担比率（分子）の構造'!I$43</f>
        <v>14855</v>
      </c>
      <c r="C64" s="175"/>
      <c r="D64" s="175"/>
      <c r="E64" s="175">
        <f>'将来負担比率（分子）の構造'!J$43</f>
        <v>14278</v>
      </c>
      <c r="F64" s="175"/>
      <c r="G64" s="175"/>
      <c r="H64" s="175">
        <f>'将来負担比率（分子）の構造'!K$43</f>
        <v>13380</v>
      </c>
      <c r="I64" s="175"/>
      <c r="J64" s="175"/>
      <c r="K64" s="175">
        <f>'将来負担比率（分子）の構造'!L$43</f>
        <v>12795</v>
      </c>
      <c r="L64" s="175"/>
      <c r="M64" s="175"/>
      <c r="N64" s="175">
        <f>'将来負担比率（分子）の構造'!M$43</f>
        <v>12120</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30876</v>
      </c>
      <c r="C66" s="175"/>
      <c r="D66" s="175"/>
      <c r="E66" s="175">
        <f>'将来負担比率（分子）の構造'!J$41</f>
        <v>29760</v>
      </c>
      <c r="F66" s="175"/>
      <c r="G66" s="175"/>
      <c r="H66" s="175">
        <f>'将来負担比率（分子）の構造'!K$41</f>
        <v>29063</v>
      </c>
      <c r="I66" s="175"/>
      <c r="J66" s="175"/>
      <c r="K66" s="175">
        <f>'将来負担比率（分子）の構造'!L$41</f>
        <v>27504</v>
      </c>
      <c r="L66" s="175"/>
      <c r="M66" s="175"/>
      <c r="N66" s="175">
        <f>'将来負担比率（分子）の構造'!M$41</f>
        <v>26560</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2495</v>
      </c>
      <c r="C72" s="179">
        <f>基金残高に係る経年分析!G55</f>
        <v>2520</v>
      </c>
      <c r="D72" s="179">
        <f>基金残高に係る経年分析!H55</f>
        <v>2680</v>
      </c>
    </row>
    <row r="73" spans="1:16" x14ac:dyDescent="0.15">
      <c r="A73" s="178" t="s">
        <v>74</v>
      </c>
      <c r="B73" s="179">
        <f>基金残高に係る経年分析!F56</f>
        <v>2153</v>
      </c>
      <c r="C73" s="179">
        <f>基金残高に係る経年分析!G56</f>
        <v>3294</v>
      </c>
      <c r="D73" s="179">
        <f>基金残高に係る経年分析!H56</f>
        <v>3467</v>
      </c>
    </row>
    <row r="74" spans="1:16" x14ac:dyDescent="0.15">
      <c r="A74" s="178" t="s">
        <v>75</v>
      </c>
      <c r="B74" s="179">
        <f>基金残高に係る経年分析!F57</f>
        <v>6569</v>
      </c>
      <c r="C74" s="179">
        <f>基金残高に係る経年分析!G57</f>
        <v>6988</v>
      </c>
      <c r="D74" s="179">
        <f>基金残高に係る経年分析!H57</f>
        <v>7380</v>
      </c>
    </row>
  </sheetData>
  <sheetProtection algorithmName="SHA-512" hashValue="cKZ9oARxFUglhVPXPPFbSMjCPESFUeGnJX9HD3pYwTRLWmFgtY++bSsxcwwUiUlkK6Y4z2nczfM612ik8eiuaA==" saltValue="s3QjPeh5DIBgWUA0yjYc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2025-03-12T09:35:04Z</cp:lastPrinted>
  <dcterms:created xsi:type="dcterms:W3CDTF">2025-02-19T03:28:25Z</dcterms:created>
  <dcterms:modified xsi:type="dcterms:W3CDTF">2025-03-27T11:48:33Z</dcterms:modified>
  <cp:category/>
</cp:coreProperties>
</file>