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200" windowHeight="6555"/>
  </bookViews>
  <sheets>
    <sheet name="（1）" sheetId="2" r:id="rId1"/>
  </sheets>
  <calcPr calcId="162913" fullPrecision="0"/>
</workbook>
</file>

<file path=xl/calcChain.xml><?xml version="1.0" encoding="utf-8"?>
<calcChain xmlns="http://schemas.openxmlformats.org/spreadsheetml/2006/main">
  <c r="H20" i="2" l="1"/>
  <c r="H17" i="2"/>
  <c r="H14" i="2"/>
  <c r="H11" i="2"/>
  <c r="H8" i="2"/>
  <c r="H5" i="2"/>
  <c r="H21" i="2"/>
  <c r="H18" i="2"/>
  <c r="H15" i="2"/>
  <c r="H12" i="2"/>
  <c r="H9" i="2"/>
  <c r="H6" i="2"/>
  <c r="H19" i="2"/>
  <c r="H16" i="2"/>
  <c r="H13" i="2"/>
  <c r="H10" i="2"/>
  <c r="H7" i="2"/>
  <c r="H4" i="2"/>
</calcChain>
</file>

<file path=xl/sharedStrings.xml><?xml version="1.0" encoding="utf-8"?>
<sst xmlns="http://schemas.openxmlformats.org/spreadsheetml/2006/main" count="47" uniqueCount="29">
  <si>
    <t>（１）駅別乗（降）客数</t>
  </si>
  <si>
    <t xml:space="preserve"> 　　 駅             名</t>
    <phoneticPr fontId="1"/>
  </si>
  <si>
    <t>南海電鉄</t>
    <rPh sb="0" eb="2">
      <t>ナンカイ</t>
    </rPh>
    <rPh sb="2" eb="4">
      <t>デンテツ</t>
    </rPh>
    <phoneticPr fontId="1"/>
  </si>
  <si>
    <t>総数</t>
    <phoneticPr fontId="1"/>
  </si>
  <si>
    <t>定期外</t>
    <phoneticPr fontId="1"/>
  </si>
  <si>
    <t>定期</t>
    <phoneticPr fontId="1"/>
  </si>
  <si>
    <t>資料：南海電気鉄道株式会社鉄道営業本部</t>
  </si>
  <si>
    <t>注：南海電鉄は乗降客数を、近鉄は乗客数を表示</t>
    <rPh sb="16" eb="19">
      <t>ジョウキャクスウ</t>
    </rPh>
    <rPh sb="20" eb="22">
      <t>ヒョウジ</t>
    </rPh>
    <phoneticPr fontId="1"/>
  </si>
  <si>
    <t>千代田駅</t>
    <rPh sb="0" eb="3">
      <t>チヨダ</t>
    </rPh>
    <rPh sb="3" eb="4">
      <t>エキ</t>
    </rPh>
    <phoneticPr fontId="4"/>
  </si>
  <si>
    <t>河内長野駅</t>
    <rPh sb="0" eb="2">
      <t>カワチ</t>
    </rPh>
    <rPh sb="2" eb="4">
      <t>ナガノ</t>
    </rPh>
    <rPh sb="4" eb="5">
      <t>エキ</t>
    </rPh>
    <phoneticPr fontId="4"/>
  </si>
  <si>
    <t>三日市町駅</t>
    <rPh sb="0" eb="4">
      <t>ミッカイチチョウ</t>
    </rPh>
    <rPh sb="4" eb="5">
      <t>エキ</t>
    </rPh>
    <phoneticPr fontId="4"/>
  </si>
  <si>
    <t>美加の台駅</t>
    <rPh sb="0" eb="2">
      <t>ミカ</t>
    </rPh>
    <rPh sb="3" eb="4">
      <t>ダイ</t>
    </rPh>
    <rPh sb="4" eb="5">
      <t>エキ</t>
    </rPh>
    <phoneticPr fontId="4"/>
  </si>
  <si>
    <t>千早口駅</t>
    <rPh sb="0" eb="3">
      <t>チハヤグチ</t>
    </rPh>
    <rPh sb="3" eb="4">
      <t>エキ</t>
    </rPh>
    <phoneticPr fontId="4"/>
  </si>
  <si>
    <t>天見駅</t>
    <rPh sb="0" eb="2">
      <t>アマミ</t>
    </rPh>
    <rPh sb="2" eb="3">
      <t>エキ</t>
    </rPh>
    <phoneticPr fontId="4"/>
  </si>
  <si>
    <t>近鉄</t>
  </si>
  <si>
    <t>河内長野駅</t>
  </si>
  <si>
    <t>総数</t>
  </si>
  <si>
    <t>定期外</t>
  </si>
  <si>
    <t>定期</t>
  </si>
  <si>
    <t>汐ノ宮駅</t>
  </si>
  <si>
    <t>資料：近畿日本鉄道株式会社企画統括部営業企画部</t>
  </si>
  <si>
    <t>　</t>
  </si>
  <si>
    <t>　　　　　　　　　　　　　　　　　　　　　　各駅乗降人数とは集計方法が異なります。</t>
  </si>
  <si>
    <t>注：近鉄日本鉄道株式会社企画統括営業企画部：弊社ホームページ等で公表しております交通調査における</t>
    <rPh sb="0" eb="1">
      <t>チュウ</t>
    </rPh>
    <phoneticPr fontId="1"/>
  </si>
  <si>
    <t>平成28年</t>
    <rPh sb="0" eb="2">
      <t>ヘイセイ</t>
    </rPh>
    <rPh sb="4" eb="5">
      <t>ネン</t>
    </rPh>
    <phoneticPr fontId="2"/>
  </si>
  <si>
    <t>平成29年</t>
    <rPh sb="0" eb="2">
      <t>ヘイセイ</t>
    </rPh>
    <rPh sb="4" eb="5">
      <t>ネン</t>
    </rPh>
    <phoneticPr fontId="2"/>
  </si>
  <si>
    <t>平成30年</t>
    <rPh sb="0" eb="2">
      <t>ヘイセイ</t>
    </rPh>
    <rPh sb="4" eb="5">
      <t>ネン</t>
    </rPh>
    <phoneticPr fontId="2"/>
  </si>
  <si>
    <t>令和元年</t>
    <rPh sb="0" eb="4">
      <t>レイワガンネン</t>
    </rPh>
    <phoneticPr fontId="2"/>
  </si>
  <si>
    <t>令和2年</t>
    <rPh sb="0" eb="2">
      <t>レイワ</t>
    </rPh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</si>
</sst>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5" x14ac:knownFonts="1">
    <font>
      <sz val="10.8"/>
      <name val="ＭＳ 明朝"/>
      <family val="1"/>
      <charset val="128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sz val="21.5"/>
      <name val="ＭＳ 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NumberFormat="1" applyFont="1" applyFill="1" applyAlignment="1">
      <alignment vertical="center"/>
    </xf>
    <xf numFmtId="0" fontId="0" fillId="0" borderId="0" xfId="0" applyNumberFormat="1" applyFill="1" applyAlignment="1"/>
    <xf numFmtId="0" fontId="0" fillId="0" borderId="0" xfId="0" applyFill="1" applyAlignment="1"/>
    <xf numFmtId="0" fontId="2" fillId="0" borderId="1" xfId="0" applyNumberFormat="1" applyFont="1" applyFill="1" applyBorder="1" applyAlignment="1">
      <alignment vertical="center"/>
    </xf>
    <xf numFmtId="0" fontId="2" fillId="0" borderId="2" xfId="0" applyNumberFormat="1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distributed" vertical="center"/>
    </xf>
    <xf numFmtId="0" fontId="2" fillId="0" borderId="5" xfId="0" applyNumberFormat="1" applyFont="1" applyFill="1" applyBorder="1" applyAlignment="1">
      <alignment horizontal="distributed" vertical="center" indent="1"/>
    </xf>
    <xf numFmtId="176" fontId="2" fillId="0" borderId="6" xfId="0" applyNumberFormat="1" applyFont="1" applyFill="1" applyBorder="1" applyAlignment="1">
      <alignment vertical="center"/>
    </xf>
    <xf numFmtId="0" fontId="2" fillId="0" borderId="7" xfId="0" applyFont="1" applyFill="1" applyBorder="1" applyAlignment="1">
      <alignment horizontal="distributed" vertical="center"/>
    </xf>
    <xf numFmtId="176" fontId="2" fillId="0" borderId="0" xfId="0" applyNumberFormat="1" applyFont="1" applyFill="1" applyBorder="1" applyAlignment="1">
      <alignment vertical="center"/>
    </xf>
    <xf numFmtId="0" fontId="2" fillId="0" borderId="8" xfId="0" applyFont="1" applyFill="1" applyBorder="1" applyAlignment="1">
      <alignment horizontal="distributed" vertical="center"/>
    </xf>
    <xf numFmtId="0" fontId="2" fillId="0" borderId="9" xfId="0" applyFont="1" applyFill="1" applyBorder="1" applyAlignment="1">
      <alignment horizontal="distributed" vertical="center"/>
    </xf>
    <xf numFmtId="0" fontId="2" fillId="0" borderId="10" xfId="0" applyNumberFormat="1" applyFont="1" applyFill="1" applyBorder="1" applyAlignment="1">
      <alignment horizontal="distributed" vertical="center" indent="1"/>
    </xf>
    <xf numFmtId="176" fontId="2" fillId="0" borderId="11" xfId="0" applyNumberFormat="1" applyFont="1" applyFill="1" applyBorder="1" applyAlignment="1">
      <alignment vertical="center"/>
    </xf>
    <xf numFmtId="0" fontId="2" fillId="0" borderId="12" xfId="0" applyFont="1" applyFill="1" applyBorder="1" applyAlignment="1">
      <alignment horizontal="distributed" vertical="center"/>
    </xf>
    <xf numFmtId="0" fontId="2" fillId="0" borderId="12" xfId="0" applyNumberFormat="1" applyFont="1" applyFill="1" applyBorder="1" applyAlignment="1">
      <alignment horizontal="distributed" vertical="center" indent="1"/>
    </xf>
    <xf numFmtId="0" fontId="2" fillId="0" borderId="13" xfId="0" applyFont="1" applyFill="1" applyBorder="1" applyAlignment="1">
      <alignment horizontal="distributed" vertical="center"/>
    </xf>
    <xf numFmtId="0" fontId="2" fillId="0" borderId="13" xfId="0" applyNumberFormat="1" applyFont="1" applyFill="1" applyBorder="1" applyAlignment="1">
      <alignment horizontal="distributed" vertical="center" indent="1"/>
    </xf>
    <xf numFmtId="0" fontId="2" fillId="0" borderId="14" xfId="0" applyNumberFormat="1" applyFont="1" applyFill="1" applyBorder="1" applyAlignment="1">
      <alignment horizontal="distributed" vertical="center" indent="1"/>
    </xf>
    <xf numFmtId="0" fontId="2" fillId="0" borderId="15" xfId="0" applyNumberFormat="1" applyFont="1" applyFill="1" applyBorder="1" applyAlignment="1">
      <alignment vertical="center"/>
    </xf>
    <xf numFmtId="0" fontId="2" fillId="0" borderId="15" xfId="0" applyNumberFormat="1" applyFont="1" applyFill="1" applyBorder="1" applyAlignment="1">
      <alignment vertical="top"/>
    </xf>
    <xf numFmtId="0" fontId="2" fillId="0" borderId="15" xfId="0" applyNumberFormat="1" applyFont="1" applyFill="1" applyBorder="1" applyAlignment="1">
      <alignment horizontal="right" vertical="center"/>
    </xf>
    <xf numFmtId="0" fontId="0" fillId="0" borderId="0" xfId="0" applyNumberFormat="1" applyFill="1" applyBorder="1" applyAlignment="1"/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top"/>
    </xf>
    <xf numFmtId="0" fontId="2" fillId="0" borderId="16" xfId="0" applyNumberFormat="1" applyFont="1" applyFill="1" applyBorder="1" applyAlignment="1">
      <alignment horizontal="center" vertical="distributed" textRotation="255" justifyLastLine="1"/>
    </xf>
    <xf numFmtId="0" fontId="2" fillId="0" borderId="17" xfId="0" applyFont="1" applyFill="1" applyBorder="1" applyAlignment="1">
      <alignment horizontal="center" vertical="distributed" textRotation="255" justifyLastLine="1"/>
    </xf>
    <xf numFmtId="0" fontId="2" fillId="0" borderId="18" xfId="0" applyFont="1" applyFill="1" applyBorder="1" applyAlignment="1">
      <alignment horizontal="center" vertical="distributed" textRotation="255" justifyLastLine="1"/>
    </xf>
    <xf numFmtId="0" fontId="0" fillId="0" borderId="0" xfId="0" applyNumberFormat="1" applyFill="1" applyBorder="1" applyAlignment="1">
      <alignment horizontal="right"/>
    </xf>
    <xf numFmtId="0" fontId="2" fillId="0" borderId="19" xfId="0" applyFont="1" applyFill="1" applyBorder="1" applyAlignment="1">
      <alignment horizontal="center" vertical="distributed" textRotation="255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H32"/>
  <sheetViews>
    <sheetView showGridLines="0" tabSelected="1" workbookViewId="0"/>
  </sheetViews>
  <sheetFormatPr defaultColWidth="10" defaultRowHeight="12.75" x14ac:dyDescent="0.15"/>
  <cols>
    <col min="1" max="1" width="5" style="2" customWidth="1"/>
    <col min="2" max="2" width="16" style="2" customWidth="1"/>
    <col min="3" max="3" width="14.5703125" style="3" customWidth="1"/>
    <col min="4" max="8" width="14.7109375" style="2" customWidth="1"/>
    <col min="9" max="255" width="10" style="3" customWidth="1"/>
    <col min="256" max="16384" width="10" style="3"/>
  </cols>
  <sheetData>
    <row r="1" spans="1:8" ht="25.5" x14ac:dyDescent="0.15">
      <c r="A1" s="1" t="s">
        <v>0</v>
      </c>
    </row>
    <row r="2" spans="1:8" ht="16.5" customHeight="1" thickBot="1" x14ac:dyDescent="0.2"/>
    <row r="3" spans="1:8" ht="28.15" customHeight="1" x14ac:dyDescent="0.15">
      <c r="A3" s="4" t="s">
        <v>1</v>
      </c>
      <c r="B3" s="4"/>
      <c r="C3" s="5"/>
      <c r="D3" s="6" t="s">
        <v>24</v>
      </c>
      <c r="E3" s="6" t="s">
        <v>25</v>
      </c>
      <c r="F3" s="6" t="s">
        <v>26</v>
      </c>
      <c r="G3" s="6" t="s">
        <v>27</v>
      </c>
      <c r="H3" s="6" t="s">
        <v>28</v>
      </c>
    </row>
    <row r="4" spans="1:8" ht="28.15" customHeight="1" x14ac:dyDescent="0.15">
      <c r="A4" s="27" t="s">
        <v>2</v>
      </c>
      <c r="B4" s="7"/>
      <c r="C4" s="8" t="s">
        <v>3</v>
      </c>
      <c r="D4" s="9">
        <v>5134263</v>
      </c>
      <c r="E4" s="9">
        <v>5141662</v>
      </c>
      <c r="F4" s="9">
        <v>5059036</v>
      </c>
      <c r="G4" s="9">
        <v>4859065</v>
      </c>
      <c r="H4" s="9">
        <f>870+10710+10710+870+332384+1626737+1560313+355970</f>
        <v>3898564</v>
      </c>
    </row>
    <row r="5" spans="1:8" ht="28.15" customHeight="1" x14ac:dyDescent="0.15">
      <c r="A5" s="28"/>
      <c r="B5" s="10" t="s">
        <v>8</v>
      </c>
      <c r="C5" s="8" t="s">
        <v>4</v>
      </c>
      <c r="D5" s="11">
        <v>1790283</v>
      </c>
      <c r="E5" s="11">
        <v>1735342</v>
      </c>
      <c r="F5" s="11">
        <v>1699816</v>
      </c>
      <c r="G5" s="11">
        <v>1593565</v>
      </c>
      <c r="H5" s="11">
        <f>109664+466427+400003+133250</f>
        <v>1109344</v>
      </c>
    </row>
    <row r="6" spans="1:8" ht="28.15" customHeight="1" x14ac:dyDescent="0.15">
      <c r="A6" s="28"/>
      <c r="B6" s="12"/>
      <c r="C6" s="8" t="s">
        <v>5</v>
      </c>
      <c r="D6" s="11">
        <v>3343980</v>
      </c>
      <c r="E6" s="11">
        <v>3406320</v>
      </c>
      <c r="F6" s="11">
        <v>3359220</v>
      </c>
      <c r="G6" s="11">
        <v>3265500</v>
      </c>
      <c r="H6" s="11">
        <f>870+10710+10710+870+222720+1160310+1160310+222720</f>
        <v>2789220</v>
      </c>
    </row>
    <row r="7" spans="1:8" ht="28.15" customHeight="1" x14ac:dyDescent="0.15">
      <c r="A7" s="28"/>
      <c r="B7" s="7"/>
      <c r="C7" s="8" t="s">
        <v>3</v>
      </c>
      <c r="D7" s="11">
        <v>10228447</v>
      </c>
      <c r="E7" s="11">
        <v>10138913</v>
      </c>
      <c r="F7" s="11">
        <v>9950382</v>
      </c>
      <c r="G7" s="11">
        <v>9734128</v>
      </c>
      <c r="H7" s="11">
        <f>240646+444288+444840+240455+2027+33164+33164+2027+368037+2789273+2689215+381520</f>
        <v>7668656</v>
      </c>
    </row>
    <row r="8" spans="1:8" ht="28.15" customHeight="1" x14ac:dyDescent="0.15">
      <c r="A8" s="28"/>
      <c r="B8" s="10" t="s">
        <v>9</v>
      </c>
      <c r="C8" s="8" t="s">
        <v>4</v>
      </c>
      <c r="D8" s="11">
        <v>3500107</v>
      </c>
      <c r="E8" s="11">
        <v>3471053</v>
      </c>
      <c r="F8" s="11">
        <v>3385482</v>
      </c>
      <c r="G8" s="11">
        <v>3228868</v>
      </c>
      <c r="H8" s="11">
        <f>2476+2718+3270+2285+17+9434+9434+17+162327+969083+869025+175810</f>
        <v>2205896</v>
      </c>
    </row>
    <row r="9" spans="1:8" ht="28.15" customHeight="1" x14ac:dyDescent="0.15">
      <c r="A9" s="28"/>
      <c r="B9" s="10"/>
      <c r="C9" s="8" t="s">
        <v>5</v>
      </c>
      <c r="D9" s="11">
        <v>6728340</v>
      </c>
      <c r="E9" s="11">
        <v>6667860</v>
      </c>
      <c r="F9" s="11">
        <v>6564900</v>
      </c>
      <c r="G9" s="11">
        <v>6505260</v>
      </c>
      <c r="H9" s="11">
        <f>238170+441570+441570+238170+2010+23730+23730+2010+205710+1820190+1820190+205710</f>
        <v>5462760</v>
      </c>
    </row>
    <row r="10" spans="1:8" ht="28.15" customHeight="1" x14ac:dyDescent="0.15">
      <c r="A10" s="28"/>
      <c r="B10" s="7"/>
      <c r="C10" s="8" t="s">
        <v>3</v>
      </c>
      <c r="D10" s="11">
        <v>5529291</v>
      </c>
      <c r="E10" s="11">
        <v>5439120</v>
      </c>
      <c r="F10" s="11">
        <v>5301309</v>
      </c>
      <c r="G10" s="11">
        <v>5223666</v>
      </c>
      <c r="H10" s="11">
        <f>1770+49680+49680+1770+45356+1961783+1976576+47929</f>
        <v>4134544</v>
      </c>
    </row>
    <row r="11" spans="1:8" ht="28.15" customHeight="1" x14ac:dyDescent="0.15">
      <c r="A11" s="28"/>
      <c r="B11" s="10" t="s">
        <v>10</v>
      </c>
      <c r="C11" s="8" t="s">
        <v>4</v>
      </c>
      <c r="D11" s="11">
        <v>1555311</v>
      </c>
      <c r="E11" s="11">
        <v>1561620</v>
      </c>
      <c r="F11" s="11">
        <v>1518789</v>
      </c>
      <c r="G11" s="11">
        <v>1477686</v>
      </c>
      <c r="H11" s="11">
        <f>17756+482303+497096+20329</f>
        <v>1017484</v>
      </c>
    </row>
    <row r="12" spans="1:8" ht="28.15" customHeight="1" x14ac:dyDescent="0.15">
      <c r="A12" s="28"/>
      <c r="B12" s="12"/>
      <c r="C12" s="8" t="s">
        <v>5</v>
      </c>
      <c r="D12" s="11">
        <v>3973980</v>
      </c>
      <c r="E12" s="11">
        <v>3877500</v>
      </c>
      <c r="F12" s="11">
        <v>3782520</v>
      </c>
      <c r="G12" s="11">
        <v>3745980</v>
      </c>
      <c r="H12" s="11">
        <f>1770+49680+49680+1770+27600+1479480+1479480+27600</f>
        <v>3117060</v>
      </c>
    </row>
    <row r="13" spans="1:8" ht="28.15" customHeight="1" x14ac:dyDescent="0.15">
      <c r="A13" s="28"/>
      <c r="B13" s="10"/>
      <c r="C13" s="8" t="s">
        <v>3</v>
      </c>
      <c r="D13" s="11">
        <v>1512207</v>
      </c>
      <c r="E13" s="11">
        <v>1444708</v>
      </c>
      <c r="F13" s="11">
        <v>1367311</v>
      </c>
      <c r="G13" s="11">
        <v>1321296</v>
      </c>
      <c r="H13" s="11">
        <f>360+7710+7710+360+8037+502824+503667+8534</f>
        <v>1039202</v>
      </c>
    </row>
    <row r="14" spans="1:8" ht="28.15" customHeight="1" x14ac:dyDescent="0.15">
      <c r="A14" s="28"/>
      <c r="B14" s="10" t="s">
        <v>11</v>
      </c>
      <c r="C14" s="8" t="s">
        <v>4</v>
      </c>
      <c r="D14" s="11">
        <v>323067</v>
      </c>
      <c r="E14" s="11">
        <v>317128</v>
      </c>
      <c r="F14" s="11">
        <v>301771</v>
      </c>
      <c r="G14" s="11">
        <v>294276</v>
      </c>
      <c r="H14" s="11">
        <f>2637+103854+104697+3134</f>
        <v>214322</v>
      </c>
    </row>
    <row r="15" spans="1:8" ht="28.15" customHeight="1" x14ac:dyDescent="0.15">
      <c r="A15" s="28"/>
      <c r="B15" s="10"/>
      <c r="C15" s="8" t="s">
        <v>5</v>
      </c>
      <c r="D15" s="11">
        <v>1189140</v>
      </c>
      <c r="E15" s="11">
        <v>1127580</v>
      </c>
      <c r="F15" s="11">
        <v>1065540</v>
      </c>
      <c r="G15" s="11">
        <v>1027020</v>
      </c>
      <c r="H15" s="11">
        <f>360+7710+7710+360+5400+398970+398970+5400</f>
        <v>824880</v>
      </c>
    </row>
    <row r="16" spans="1:8" ht="28.15" customHeight="1" x14ac:dyDescent="0.15">
      <c r="A16" s="28"/>
      <c r="B16" s="7"/>
      <c r="C16" s="8" t="s">
        <v>3</v>
      </c>
      <c r="D16" s="11">
        <v>94174</v>
      </c>
      <c r="E16" s="11">
        <v>92749</v>
      </c>
      <c r="F16" s="11">
        <v>84958</v>
      </c>
      <c r="G16" s="11">
        <v>77935</v>
      </c>
      <c r="H16" s="11">
        <f>4646+25696+24668+3896</f>
        <v>58906</v>
      </c>
    </row>
    <row r="17" spans="1:8" ht="28.15" customHeight="1" x14ac:dyDescent="0.15">
      <c r="A17" s="28"/>
      <c r="B17" s="10" t="s">
        <v>12</v>
      </c>
      <c r="C17" s="8" t="s">
        <v>4</v>
      </c>
      <c r="D17" s="11">
        <v>44194</v>
      </c>
      <c r="E17" s="11">
        <v>43789</v>
      </c>
      <c r="F17" s="11">
        <v>39898</v>
      </c>
      <c r="G17" s="11">
        <v>37195</v>
      </c>
      <c r="H17" s="11">
        <f>1736+12646+11618+986</f>
        <v>26986</v>
      </c>
    </row>
    <row r="18" spans="1:8" ht="28.15" customHeight="1" x14ac:dyDescent="0.15">
      <c r="A18" s="28"/>
      <c r="B18" s="12"/>
      <c r="C18" s="8" t="s">
        <v>5</v>
      </c>
      <c r="D18" s="11">
        <v>49980</v>
      </c>
      <c r="E18" s="11">
        <v>48960</v>
      </c>
      <c r="F18" s="11">
        <v>45060</v>
      </c>
      <c r="G18" s="11">
        <v>40740</v>
      </c>
      <c r="H18" s="11">
        <f>2910+13050+13050+2910</f>
        <v>31920</v>
      </c>
    </row>
    <row r="19" spans="1:8" ht="28.15" customHeight="1" x14ac:dyDescent="0.15">
      <c r="A19" s="28"/>
      <c r="B19" s="10"/>
      <c r="C19" s="8" t="s">
        <v>3</v>
      </c>
      <c r="D19" s="11">
        <v>145812</v>
      </c>
      <c r="E19" s="11">
        <v>132943</v>
      </c>
      <c r="F19" s="11">
        <v>132825</v>
      </c>
      <c r="G19" s="11">
        <v>121490</v>
      </c>
      <c r="H19" s="11">
        <f>1523+46835+47609+1386</f>
        <v>97353</v>
      </c>
    </row>
    <row r="20" spans="1:8" ht="28.15" customHeight="1" x14ac:dyDescent="0.15">
      <c r="A20" s="28"/>
      <c r="B20" s="10" t="s">
        <v>13</v>
      </c>
      <c r="C20" s="8" t="s">
        <v>4</v>
      </c>
      <c r="D20" s="11">
        <v>54432</v>
      </c>
      <c r="E20" s="11">
        <v>53623</v>
      </c>
      <c r="F20" s="11">
        <v>50445</v>
      </c>
      <c r="G20" s="11">
        <v>49250</v>
      </c>
      <c r="H20" s="11">
        <f>953+15785+16559+816</f>
        <v>34113</v>
      </c>
    </row>
    <row r="21" spans="1:8" ht="28.15" customHeight="1" thickBot="1" x14ac:dyDescent="0.2">
      <c r="A21" s="29"/>
      <c r="B21" s="13"/>
      <c r="C21" s="14" t="s">
        <v>5</v>
      </c>
      <c r="D21" s="15">
        <v>91380</v>
      </c>
      <c r="E21" s="15">
        <v>79320</v>
      </c>
      <c r="F21" s="15">
        <v>82380</v>
      </c>
      <c r="G21" s="15">
        <v>72240</v>
      </c>
      <c r="H21" s="15">
        <f>570+31050+31050+570</f>
        <v>63240</v>
      </c>
    </row>
    <row r="22" spans="1:8" ht="28.15" customHeight="1" x14ac:dyDescent="0.15">
      <c r="A22" s="31" t="s">
        <v>14</v>
      </c>
      <c r="B22" s="16" t="s">
        <v>15</v>
      </c>
      <c r="C22" s="17" t="s">
        <v>16</v>
      </c>
      <c r="D22" s="11">
        <v>2510252</v>
      </c>
      <c r="E22" s="11">
        <v>2491520</v>
      </c>
      <c r="F22" s="11">
        <v>2466557</v>
      </c>
      <c r="G22" s="11">
        <v>2562206</v>
      </c>
      <c r="H22" s="11">
        <v>1890069</v>
      </c>
    </row>
    <row r="23" spans="1:8" ht="28.15" customHeight="1" x14ac:dyDescent="0.15">
      <c r="A23" s="28"/>
      <c r="B23" s="16"/>
      <c r="C23" s="8" t="s">
        <v>17</v>
      </c>
      <c r="D23" s="11">
        <v>763052</v>
      </c>
      <c r="E23" s="11">
        <v>755960</v>
      </c>
      <c r="F23" s="11">
        <v>746957</v>
      </c>
      <c r="G23" s="11">
        <v>723146</v>
      </c>
      <c r="H23" s="11">
        <v>533829</v>
      </c>
    </row>
    <row r="24" spans="1:8" ht="28.15" customHeight="1" x14ac:dyDescent="0.15">
      <c r="A24" s="28"/>
      <c r="B24" s="18"/>
      <c r="C24" s="19" t="s">
        <v>18</v>
      </c>
      <c r="D24" s="11">
        <v>1747200</v>
      </c>
      <c r="E24" s="11">
        <v>1735560</v>
      </c>
      <c r="F24" s="11">
        <v>1719600</v>
      </c>
      <c r="G24" s="11">
        <v>1839060</v>
      </c>
      <c r="H24" s="11">
        <v>1356240</v>
      </c>
    </row>
    <row r="25" spans="1:8" ht="28.15" customHeight="1" x14ac:dyDescent="0.15">
      <c r="A25" s="28"/>
      <c r="B25" s="16" t="s">
        <v>19</v>
      </c>
      <c r="C25" s="8" t="s">
        <v>16</v>
      </c>
      <c r="D25" s="11">
        <v>424042</v>
      </c>
      <c r="E25" s="11">
        <v>413656</v>
      </c>
      <c r="F25" s="11">
        <v>405203</v>
      </c>
      <c r="G25" s="11">
        <v>394877</v>
      </c>
      <c r="H25" s="11">
        <v>308502</v>
      </c>
    </row>
    <row r="26" spans="1:8" ht="28.15" customHeight="1" x14ac:dyDescent="0.15">
      <c r="A26" s="28"/>
      <c r="B26" s="16"/>
      <c r="C26" s="17" t="s">
        <v>17</v>
      </c>
      <c r="D26" s="11">
        <v>172882</v>
      </c>
      <c r="E26" s="11">
        <v>165526</v>
      </c>
      <c r="F26" s="11">
        <v>161453</v>
      </c>
      <c r="G26" s="11">
        <v>158597</v>
      </c>
      <c r="H26" s="11">
        <v>116412</v>
      </c>
    </row>
    <row r="27" spans="1:8" ht="28.15" customHeight="1" thickBot="1" x14ac:dyDescent="0.2">
      <c r="A27" s="29"/>
      <c r="B27" s="13"/>
      <c r="C27" s="20" t="s">
        <v>18</v>
      </c>
      <c r="D27" s="11">
        <v>251160</v>
      </c>
      <c r="E27" s="11">
        <v>248130</v>
      </c>
      <c r="F27" s="11">
        <v>243750</v>
      </c>
      <c r="G27" s="11">
        <v>236280</v>
      </c>
      <c r="H27" s="11">
        <v>192090</v>
      </c>
    </row>
    <row r="28" spans="1:8" ht="18" customHeight="1" x14ac:dyDescent="0.15">
      <c r="A28" s="21"/>
      <c r="B28" s="22"/>
      <c r="C28" s="22"/>
      <c r="D28" s="22"/>
      <c r="E28" s="22"/>
      <c r="F28" s="22"/>
      <c r="G28" s="23"/>
      <c r="H28" s="23" t="s">
        <v>6</v>
      </c>
    </row>
    <row r="29" spans="1:8" x14ac:dyDescent="0.15">
      <c r="B29" s="24"/>
      <c r="C29" s="30" t="s">
        <v>20</v>
      </c>
      <c r="D29" s="30"/>
      <c r="E29" s="30"/>
      <c r="F29" s="30"/>
      <c r="G29" s="30"/>
      <c r="H29" s="30"/>
    </row>
    <row r="30" spans="1:8" ht="13.5" x14ac:dyDescent="0.15">
      <c r="A30" s="25" t="s">
        <v>7</v>
      </c>
      <c r="B30" s="26"/>
      <c r="C30" s="26"/>
      <c r="D30" s="26"/>
      <c r="F30" s="2" t="s">
        <v>21</v>
      </c>
    </row>
    <row r="31" spans="1:8" x14ac:dyDescent="0.15">
      <c r="A31" s="2" t="s">
        <v>23</v>
      </c>
    </row>
    <row r="32" spans="1:8" x14ac:dyDescent="0.15">
      <c r="A32" s="2" t="s">
        <v>22</v>
      </c>
    </row>
  </sheetData>
  <mergeCells count="3">
    <mergeCell ref="A4:A21"/>
    <mergeCell ref="C29:H29"/>
    <mergeCell ref="A22:A27"/>
  </mergeCells>
  <phoneticPr fontId="1"/>
  <printOptions horizontalCentered="1"/>
  <pageMargins left="0.51181102362204722" right="0.31496062992125984" top="0.9055118110236221" bottom="0.82677165354330717" header="0" footer="0"/>
  <pageSetup paperSize="9" scale="90" firstPageNumber="114" fitToHeight="0" orientation="portrait" useFirstPageNumber="1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（1）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soumu</dc:creator>
  <cp:lastModifiedBy>河内長野市</cp:lastModifiedBy>
  <cp:lastPrinted>2015-12-14T00:59:31Z</cp:lastPrinted>
  <dcterms:created xsi:type="dcterms:W3CDTF">2003-03-27T02:37:36Z</dcterms:created>
  <dcterms:modified xsi:type="dcterms:W3CDTF">2022-03-22T07:03:36Z</dcterms:modified>
</cp:coreProperties>
</file>