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60" windowWidth="11130" windowHeight="9105" tabRatio="939" activeTab="0"/>
  </bookViews>
  <sheets>
    <sheet name="（6）-1" sheetId="1" r:id="rId1"/>
  </sheets>
  <definedNames/>
  <calcPr fullCalcOnLoad="1" fullPrecision="0"/>
</workbook>
</file>

<file path=xl/sharedStrings.xml><?xml version="1.0" encoding="utf-8"?>
<sst xmlns="http://schemas.openxmlformats.org/spreadsheetml/2006/main" count="67" uniqueCount="41">
  <si>
    <t>構成比</t>
  </si>
  <si>
    <t>下水道</t>
  </si>
  <si>
    <t>総額</t>
  </si>
  <si>
    <t>一般単独事業債</t>
  </si>
  <si>
    <t>公営住宅建設事業債</t>
  </si>
  <si>
    <t>災害復旧事業債</t>
  </si>
  <si>
    <t>厚生福祉施設整備事業債</t>
  </si>
  <si>
    <t>臨時財政特例債</t>
  </si>
  <si>
    <t>財源対策債</t>
  </si>
  <si>
    <t>大阪府貸付金</t>
  </si>
  <si>
    <t>その他</t>
  </si>
  <si>
    <t>公共下水道事業債</t>
  </si>
  <si>
    <t>流域下水道事業債</t>
  </si>
  <si>
    <t>特定環境保全公共下水道事業債</t>
  </si>
  <si>
    <t>普通会計</t>
  </si>
  <si>
    <t>金額</t>
  </si>
  <si>
    <t>各年度末現在</t>
  </si>
  <si>
    <t>臨時財政対策債</t>
  </si>
  <si>
    <t>単位：千円，％　</t>
  </si>
  <si>
    <t>区　　　　　　　　分</t>
  </si>
  <si>
    <t>国の予算貸付</t>
  </si>
  <si>
    <t>教育・福祉施設等整備事業債</t>
  </si>
  <si>
    <t>資本費平準化債</t>
  </si>
  <si>
    <t>特定地域生活排水処理施設事業債</t>
  </si>
  <si>
    <r>
      <t>　　　　　　</t>
    </r>
    <r>
      <rPr>
        <sz val="21.6"/>
        <rFont val="ＭＳ 明朝"/>
        <family val="1"/>
      </rPr>
      <t>市債目的別現在高</t>
    </r>
  </si>
  <si>
    <t>　　　　 資料：財政課</t>
  </si>
  <si>
    <r>
      <t>（６）市</t>
    </r>
    <r>
      <rPr>
        <sz val="10.3"/>
        <rFont val="ＭＳ 明朝"/>
        <family val="1"/>
      </rPr>
      <t>　　　　</t>
    </r>
    <r>
      <rPr>
        <sz val="21.6"/>
        <rFont val="ＭＳ 明朝"/>
        <family val="1"/>
      </rPr>
      <t>債</t>
    </r>
  </si>
  <si>
    <t>地方公営企業等金融機構出資債</t>
  </si>
  <si>
    <t>会　計</t>
  </si>
  <si>
    <t>事　業</t>
  </si>
  <si>
    <t>（旧）緊急防災・減災事業債</t>
  </si>
  <si>
    <t>減税補塡債</t>
  </si>
  <si>
    <t>臨時税収補塡債</t>
  </si>
  <si>
    <t>平成26年度</t>
  </si>
  <si>
    <t>平成27年度</t>
  </si>
  <si>
    <t>全国防災事業債</t>
  </si>
  <si>
    <t>-</t>
  </si>
  <si>
    <t>公共事業等債</t>
  </si>
  <si>
    <t>公営企業会計適用債</t>
  </si>
  <si>
    <t>平成28年度</t>
  </si>
  <si>
    <t xml:space="preserve"> (注)下水道事業は、平成２８年度から地方公営企業法を適用し、公営企業会計へ移行しています。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</si>
</sst>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\ 0,000\)"/>
    <numFmt numFmtId="178" formatCode="\(00,000\)"/>
    <numFmt numFmtId="179" formatCode="\(0,000,000\)"/>
    <numFmt numFmtId="180" formatCode="&quot;△&quot;00,000"/>
    <numFmt numFmtId="181" formatCode="0_ "/>
    <numFmt numFmtId="182" formatCode="&quot;△&quot;0,000"/>
    <numFmt numFmtId="183" formatCode="\(\ 000\)"/>
    <numFmt numFmtId="184" formatCode="\(\ 000,000\)"/>
    <numFmt numFmtId="185" formatCode="0.0_ "/>
    <numFmt numFmtId="186" formatCode="0.00_ "/>
    <numFmt numFmtId="187" formatCode="&quot;△&quot;000,000"/>
    <numFmt numFmtId="188" formatCode="#,##0.00_ "/>
    <numFmt numFmtId="189" formatCode="\(000,000\)"/>
    <numFmt numFmtId="190" formatCode="0;&quot;△ &quot;0"/>
    <numFmt numFmtId="191" formatCode="#,##0;&quot;△ &quot;#,##0"/>
    <numFmt numFmtId="192" formatCode="0.00_);[Red]\(0.00\)"/>
    <numFmt numFmtId="193" formatCode="#,##0.0_ "/>
    <numFmt numFmtId="194" formatCode="0.000_ "/>
    <numFmt numFmtId="195" formatCode="0.0000_ "/>
    <numFmt numFmtId="196" formatCode="0.00000_ "/>
    <numFmt numFmtId="197" formatCode="0.000000_ "/>
    <numFmt numFmtId="198" formatCode="0.0000000_ "/>
    <numFmt numFmtId="199" formatCode="#,##0_);[Red]\(#,##0\)"/>
    <numFmt numFmtId="200" formatCode="#,##0.0_);[Red]\(#,##0.0\)"/>
    <numFmt numFmtId="201" formatCode="#,##0.00_);[Red]\(#,##0.00\)"/>
    <numFmt numFmtId="202" formatCode="0.0%"/>
    <numFmt numFmtId="203" formatCode="0_);[Red]\(0\)"/>
    <numFmt numFmtId="204" formatCode="0.0_);[Red]\(0.0\)"/>
    <numFmt numFmtId="205" formatCode="#,##0.000_);[Red]\(#,##0.000\)"/>
    <numFmt numFmtId="206" formatCode="@\ "/>
  </numFmts>
  <fonts count="45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7" fillId="0" borderId="11" xfId="0" applyNumberFormat="1" applyFont="1" applyFill="1" applyBorder="1" applyAlignment="1">
      <alignment horizontal="distributed" vertical="center"/>
    </xf>
    <xf numFmtId="0" fontId="7" fillId="0" borderId="12" xfId="0" applyNumberFormat="1" applyFont="1" applyFill="1" applyBorder="1" applyAlignment="1">
      <alignment horizontal="distributed" vertical="center"/>
    </xf>
    <xf numFmtId="0" fontId="7" fillId="0" borderId="13" xfId="0" applyNumberFormat="1" applyFont="1" applyFill="1" applyBorder="1" applyAlignment="1">
      <alignment horizontal="distributed" vertical="center"/>
    </xf>
    <xf numFmtId="0" fontId="7" fillId="0" borderId="14" xfId="0" applyNumberFormat="1" applyFont="1" applyFill="1" applyBorder="1" applyAlignment="1">
      <alignment horizontal="distributed" vertical="center"/>
    </xf>
    <xf numFmtId="199" fontId="7" fillId="0" borderId="0" xfId="0" applyNumberFormat="1" applyFont="1" applyFill="1" applyBorder="1" applyAlignment="1">
      <alignment vertical="center"/>
    </xf>
    <xf numFmtId="200" fontId="7" fillId="0" borderId="0" xfId="0" applyNumberFormat="1" applyFont="1" applyFill="1" applyBorder="1" applyAlignment="1">
      <alignment vertical="center"/>
    </xf>
    <xf numFmtId="204" fontId="7" fillId="0" borderId="0" xfId="42" applyNumberFormat="1" applyFont="1" applyFill="1" applyBorder="1" applyAlignment="1">
      <alignment vertical="center"/>
    </xf>
    <xf numFmtId="0" fontId="7" fillId="0" borderId="15" xfId="0" applyNumberFormat="1" applyFont="1" applyFill="1" applyBorder="1" applyAlignment="1">
      <alignment horizontal="distributed" vertical="center"/>
    </xf>
    <xf numFmtId="204" fontId="7" fillId="0" borderId="0" xfId="0" applyNumberFormat="1" applyFont="1" applyFill="1" applyBorder="1" applyAlignment="1">
      <alignment vertical="center"/>
    </xf>
    <xf numFmtId="199" fontId="7" fillId="0" borderId="0" xfId="0" applyNumberFormat="1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>
      <alignment horizontal="distributed" vertical="center"/>
    </xf>
    <xf numFmtId="0" fontId="7" fillId="0" borderId="16" xfId="0" applyNumberFormat="1" applyFont="1" applyFill="1" applyBorder="1" applyAlignment="1">
      <alignment horizontal="center" vertical="center"/>
    </xf>
    <xf numFmtId="199" fontId="7" fillId="0" borderId="17" xfId="0" applyNumberFormat="1" applyFont="1" applyFill="1" applyBorder="1" applyAlignment="1">
      <alignment vertical="center"/>
    </xf>
    <xf numFmtId="200" fontId="7" fillId="0" borderId="17" xfId="0" applyNumberFormat="1" applyFont="1" applyFill="1" applyBorder="1" applyAlignment="1">
      <alignment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horizontal="distributed" vertical="center"/>
    </xf>
    <xf numFmtId="0" fontId="7" fillId="0" borderId="1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vertical="center"/>
    </xf>
    <xf numFmtId="42" fontId="7" fillId="0" borderId="0" xfId="0" applyNumberFormat="1" applyFont="1" applyFill="1" applyBorder="1" applyAlignment="1">
      <alignment horizontal="right" vertical="center"/>
    </xf>
    <xf numFmtId="42" fontId="7" fillId="0" borderId="10" xfId="0" applyNumberFormat="1" applyFont="1" applyFill="1" applyBorder="1" applyAlignment="1">
      <alignment horizontal="right" vertical="center"/>
    </xf>
    <xf numFmtId="0" fontId="7" fillId="0" borderId="20" xfId="0" applyNumberFormat="1" applyFont="1" applyFill="1" applyBorder="1" applyAlignment="1">
      <alignment horizontal="distributed" vertical="center"/>
    </xf>
    <xf numFmtId="199" fontId="7" fillId="0" borderId="10" xfId="49" applyNumberFormat="1" applyFont="1" applyFill="1" applyBorder="1" applyAlignment="1">
      <alignment horizontal="right" vertical="center"/>
    </xf>
    <xf numFmtId="200" fontId="7" fillId="0" borderId="10" xfId="0" applyNumberFormat="1" applyFont="1" applyFill="1" applyBorder="1" applyAlignment="1">
      <alignment vertical="center"/>
    </xf>
    <xf numFmtId="0" fontId="7" fillId="0" borderId="16" xfId="0" applyNumberFormat="1" applyFont="1" applyFill="1" applyBorder="1" applyAlignment="1">
      <alignment horizontal="center" vertical="distributed" textRotation="255"/>
    </xf>
    <xf numFmtId="0" fontId="7" fillId="0" borderId="18" xfId="0" applyNumberFormat="1" applyFont="1" applyFill="1" applyBorder="1" applyAlignment="1">
      <alignment horizontal="center" vertical="distributed" textRotation="255"/>
    </xf>
    <xf numFmtId="0" fontId="7" fillId="0" borderId="21" xfId="0" applyNumberFormat="1" applyFont="1" applyFill="1" applyBorder="1" applyAlignment="1">
      <alignment horizontal="center" vertical="distributed" textRotation="255"/>
    </xf>
    <xf numFmtId="0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Alignment="1">
      <alignment/>
    </xf>
    <xf numFmtId="0" fontId="27" fillId="0" borderId="24" xfId="0" applyNumberFormat="1" applyFont="1" applyFill="1" applyBorder="1" applyAlignment="1">
      <alignment horizontal="center" vertical="center" shrinkToFit="1"/>
    </xf>
    <xf numFmtId="42" fontId="7" fillId="0" borderId="17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59"/>
  <sheetViews>
    <sheetView showGridLines="0" tabSelected="1" zoomScale="89" zoomScaleNormal="89" zoomScalePageLayoutView="0" workbookViewId="0" topLeftCell="A1">
      <selection activeCell="G7" sqref="G7:H31"/>
    </sheetView>
  </sheetViews>
  <sheetFormatPr defaultColWidth="10" defaultRowHeight="12.75"/>
  <cols>
    <col min="1" max="1" width="7.69921875" style="2" customWidth="1"/>
    <col min="2" max="2" width="34.69921875" style="2" customWidth="1"/>
    <col min="3" max="3" width="13.69921875" style="2" customWidth="1"/>
    <col min="4" max="4" width="8.69921875" style="2" customWidth="1"/>
    <col min="5" max="5" width="13.69921875" style="2" customWidth="1"/>
    <col min="6" max="6" width="8.69921875" style="2" customWidth="1"/>
    <col min="7" max="7" width="13.69921875" style="2" customWidth="1"/>
    <col min="8" max="8" width="8.69921875" style="2" customWidth="1"/>
    <col min="9" max="252" width="10" style="3" customWidth="1"/>
    <col min="253" max="16384" width="10" style="3" customWidth="1"/>
  </cols>
  <sheetData>
    <row r="1" ht="25.5">
      <c r="A1" s="1" t="s">
        <v>26</v>
      </c>
    </row>
    <row r="2" ht="25.5">
      <c r="A2" s="4" t="s">
        <v>24</v>
      </c>
    </row>
    <row r="3" ht="12.75">
      <c r="A3" s="4"/>
    </row>
    <row r="4" spans="1:8" ht="15" customHeight="1" thickBot="1">
      <c r="A4" s="5" t="s">
        <v>18</v>
      </c>
      <c r="B4" s="6"/>
      <c r="C4" s="6"/>
      <c r="D4" s="6"/>
      <c r="E4" s="7"/>
      <c r="F4" s="8"/>
      <c r="G4" s="6"/>
      <c r="H4" s="26" t="s">
        <v>16</v>
      </c>
    </row>
    <row r="5" spans="1:8" ht="17.25" customHeight="1">
      <c r="A5" s="40" t="s">
        <v>19</v>
      </c>
      <c r="B5" s="40"/>
      <c r="C5" s="38" t="s">
        <v>33</v>
      </c>
      <c r="D5" s="39"/>
      <c r="E5" s="38" t="s">
        <v>34</v>
      </c>
      <c r="F5" s="39"/>
      <c r="G5" s="38" t="s">
        <v>39</v>
      </c>
      <c r="H5" s="39"/>
    </row>
    <row r="6" spans="1:9" ht="17.25" customHeight="1">
      <c r="A6" s="41"/>
      <c r="B6" s="41"/>
      <c r="C6" s="11" t="s">
        <v>15</v>
      </c>
      <c r="D6" s="12" t="s">
        <v>0</v>
      </c>
      <c r="E6" s="11" t="s">
        <v>15</v>
      </c>
      <c r="F6" s="12" t="s">
        <v>0</v>
      </c>
      <c r="G6" s="9" t="s">
        <v>15</v>
      </c>
      <c r="H6" s="10" t="s">
        <v>0</v>
      </c>
      <c r="I6" s="2"/>
    </row>
    <row r="7" spans="1:9" ht="17.25" customHeight="1">
      <c r="A7" s="33" t="s">
        <v>14</v>
      </c>
      <c r="B7" s="9" t="s">
        <v>2</v>
      </c>
      <c r="C7" s="13">
        <v>32741036</v>
      </c>
      <c r="D7" s="14">
        <v>100</v>
      </c>
      <c r="E7" s="13">
        <f>SUM(E8:E23)</f>
        <v>32599537</v>
      </c>
      <c r="F7" s="14">
        <f>SUM(F8:F23)</f>
        <v>100</v>
      </c>
      <c r="G7" s="13">
        <f>SUM(G8:G23)</f>
        <v>32725338</v>
      </c>
      <c r="H7" s="14">
        <f>SUM(H8:H23)</f>
        <v>100</v>
      </c>
      <c r="I7" s="2"/>
    </row>
    <row r="8" spans="1:9" ht="17.25" customHeight="1">
      <c r="A8" s="34"/>
      <c r="B8" s="30" t="s">
        <v>37</v>
      </c>
      <c r="C8" s="13">
        <v>1599729</v>
      </c>
      <c r="D8" s="15">
        <v>4.9</v>
      </c>
      <c r="E8" s="13">
        <v>1687628</v>
      </c>
      <c r="F8" s="14">
        <f>ROUND(E8/E$7*100,1)</f>
        <v>5.2</v>
      </c>
      <c r="G8" s="13">
        <v>1833473</v>
      </c>
      <c r="H8" s="14">
        <f>ROUND(G8/G$7*100,1)</f>
        <v>5.6</v>
      </c>
      <c r="I8" s="2"/>
    </row>
    <row r="9" spans="1:9" ht="17.25" customHeight="1">
      <c r="A9" s="34"/>
      <c r="B9" s="16" t="s">
        <v>4</v>
      </c>
      <c r="C9" s="13">
        <v>826112</v>
      </c>
      <c r="D9" s="17">
        <v>2.5</v>
      </c>
      <c r="E9" s="13">
        <v>741232</v>
      </c>
      <c r="F9" s="14">
        <f aca="true" t="shared" si="0" ref="F9:F14">ROUND(E9/E$7*100,1)</f>
        <v>2.3</v>
      </c>
      <c r="G9" s="13">
        <v>667966</v>
      </c>
      <c r="H9" s="14">
        <f aca="true" t="shared" si="1" ref="H9:H14">ROUND(G9/G$7*100,1)</f>
        <v>2</v>
      </c>
      <c r="I9" s="2"/>
    </row>
    <row r="10" spans="1:9" ht="17.25" customHeight="1">
      <c r="A10" s="34"/>
      <c r="B10" s="16" t="s">
        <v>5</v>
      </c>
      <c r="C10" s="13">
        <v>54488</v>
      </c>
      <c r="D10" s="17">
        <v>0.2</v>
      </c>
      <c r="E10" s="13">
        <v>61659</v>
      </c>
      <c r="F10" s="14">
        <f t="shared" si="0"/>
        <v>0.2</v>
      </c>
      <c r="G10" s="13">
        <v>64897</v>
      </c>
      <c r="H10" s="14">
        <f t="shared" si="1"/>
        <v>0.2</v>
      </c>
      <c r="I10" s="2"/>
    </row>
    <row r="11" spans="1:9" ht="17.25" customHeight="1">
      <c r="A11" s="34"/>
      <c r="B11" s="16" t="s">
        <v>30</v>
      </c>
      <c r="C11" s="13">
        <v>521900</v>
      </c>
      <c r="D11" s="17">
        <v>1.6</v>
      </c>
      <c r="E11" s="13">
        <v>502548</v>
      </c>
      <c r="F11" s="14">
        <f t="shared" si="0"/>
        <v>1.5</v>
      </c>
      <c r="G11" s="13">
        <v>438142</v>
      </c>
      <c r="H11" s="14">
        <f t="shared" si="1"/>
        <v>1.3</v>
      </c>
      <c r="I11" s="2"/>
    </row>
    <row r="12" spans="1:9" ht="17.25" customHeight="1">
      <c r="A12" s="34"/>
      <c r="B12" s="16" t="s">
        <v>35</v>
      </c>
      <c r="C12" s="13">
        <v>74400</v>
      </c>
      <c r="D12" s="17">
        <v>0.2</v>
      </c>
      <c r="E12" s="13">
        <v>140700</v>
      </c>
      <c r="F12" s="14">
        <f t="shared" si="0"/>
        <v>0.4</v>
      </c>
      <c r="G12" s="13">
        <v>180100</v>
      </c>
      <c r="H12" s="14">
        <f t="shared" si="1"/>
        <v>0.6</v>
      </c>
      <c r="I12" s="2"/>
    </row>
    <row r="13" spans="1:9" ht="17.25" customHeight="1">
      <c r="A13" s="34"/>
      <c r="B13" s="16" t="s">
        <v>21</v>
      </c>
      <c r="C13" s="13">
        <v>2029267</v>
      </c>
      <c r="D13" s="17">
        <v>6.2</v>
      </c>
      <c r="E13" s="13">
        <v>1744351</v>
      </c>
      <c r="F13" s="14">
        <f t="shared" si="0"/>
        <v>5.4</v>
      </c>
      <c r="G13" s="13">
        <v>1548668</v>
      </c>
      <c r="H13" s="14">
        <f t="shared" si="1"/>
        <v>4.7</v>
      </c>
      <c r="I13" s="2"/>
    </row>
    <row r="14" spans="1:9" ht="17.25" customHeight="1">
      <c r="A14" s="34"/>
      <c r="B14" s="16" t="s">
        <v>3</v>
      </c>
      <c r="C14" s="13">
        <v>7691151</v>
      </c>
      <c r="D14" s="17">
        <v>23.5</v>
      </c>
      <c r="E14" s="13">
        <v>7618539</v>
      </c>
      <c r="F14" s="14">
        <f t="shared" si="0"/>
        <v>23.4</v>
      </c>
      <c r="G14" s="13">
        <v>7728332</v>
      </c>
      <c r="H14" s="14">
        <f t="shared" si="1"/>
        <v>23.6</v>
      </c>
      <c r="I14" s="2"/>
    </row>
    <row r="15" spans="1:9" ht="17.25" customHeight="1">
      <c r="A15" s="34"/>
      <c r="B15" s="16" t="s">
        <v>6</v>
      </c>
      <c r="C15" s="13">
        <v>6277</v>
      </c>
      <c r="D15" s="17">
        <v>0</v>
      </c>
      <c r="E15" s="28" t="s">
        <v>36</v>
      </c>
      <c r="F15" s="28" t="s">
        <v>36</v>
      </c>
      <c r="G15" s="28" t="s">
        <v>36</v>
      </c>
      <c r="H15" s="28" t="s">
        <v>36</v>
      </c>
      <c r="I15" s="2"/>
    </row>
    <row r="16" spans="1:9" ht="17.25" customHeight="1">
      <c r="A16" s="34"/>
      <c r="B16" s="16" t="s">
        <v>20</v>
      </c>
      <c r="C16" s="18">
        <v>130000</v>
      </c>
      <c r="D16" s="17">
        <v>0.4</v>
      </c>
      <c r="E16" s="18">
        <v>121324</v>
      </c>
      <c r="F16" s="14">
        <f aca="true" t="shared" si="2" ref="F16:F23">ROUND(E16/E$7*100,1)</f>
        <v>0.4</v>
      </c>
      <c r="G16" s="18">
        <v>112658</v>
      </c>
      <c r="H16" s="14">
        <f aca="true" t="shared" si="3" ref="H16:H23">ROUND(G16/G$7*100,1)</f>
        <v>0.3</v>
      </c>
      <c r="I16" s="2"/>
    </row>
    <row r="17" spans="1:9" ht="17.25" customHeight="1">
      <c r="A17" s="34"/>
      <c r="B17" s="16" t="s">
        <v>8</v>
      </c>
      <c r="C17" s="13">
        <v>605498</v>
      </c>
      <c r="D17" s="17">
        <v>1.8</v>
      </c>
      <c r="E17" s="13">
        <v>699520</v>
      </c>
      <c r="F17" s="14">
        <f t="shared" si="2"/>
        <v>2.1</v>
      </c>
      <c r="G17" s="13">
        <v>837115</v>
      </c>
      <c r="H17" s="14">
        <f t="shared" si="3"/>
        <v>2.6</v>
      </c>
      <c r="I17" s="2"/>
    </row>
    <row r="18" spans="1:9" ht="17.25" customHeight="1">
      <c r="A18" s="34"/>
      <c r="B18" s="16" t="s">
        <v>7</v>
      </c>
      <c r="C18" s="13">
        <v>15688</v>
      </c>
      <c r="D18" s="17">
        <v>0</v>
      </c>
      <c r="E18" s="13">
        <v>2124</v>
      </c>
      <c r="F18" s="14">
        <f t="shared" si="2"/>
        <v>0</v>
      </c>
      <c r="G18" s="13">
        <v>1085</v>
      </c>
      <c r="H18" s="14">
        <f t="shared" si="3"/>
        <v>0</v>
      </c>
      <c r="I18" s="2"/>
    </row>
    <row r="19" spans="1:9" ht="17.25" customHeight="1">
      <c r="A19" s="34"/>
      <c r="B19" s="16" t="s">
        <v>31</v>
      </c>
      <c r="C19" s="13">
        <v>1051620</v>
      </c>
      <c r="D19" s="17">
        <v>3.2</v>
      </c>
      <c r="E19" s="13">
        <v>895967</v>
      </c>
      <c r="F19" s="14">
        <f>ROUND(E19/E$7*100,1)+0.1</f>
        <v>2.8</v>
      </c>
      <c r="G19" s="13">
        <v>737327</v>
      </c>
      <c r="H19" s="14">
        <f t="shared" si="3"/>
        <v>2.3</v>
      </c>
      <c r="I19" s="2"/>
    </row>
    <row r="20" spans="1:9" ht="17.25" customHeight="1">
      <c r="A20" s="34"/>
      <c r="B20" s="16" t="s">
        <v>32</v>
      </c>
      <c r="C20" s="13">
        <v>119715</v>
      </c>
      <c r="D20" s="17">
        <v>0.4</v>
      </c>
      <c r="E20" s="13">
        <v>80635</v>
      </c>
      <c r="F20" s="14">
        <f t="shared" si="2"/>
        <v>0.2</v>
      </c>
      <c r="G20" s="13">
        <v>40736</v>
      </c>
      <c r="H20" s="14">
        <f t="shared" si="3"/>
        <v>0.1</v>
      </c>
      <c r="I20" s="2"/>
    </row>
    <row r="21" spans="1:9" ht="17.25" customHeight="1">
      <c r="A21" s="34"/>
      <c r="B21" s="16" t="s">
        <v>17</v>
      </c>
      <c r="C21" s="13">
        <v>17211887</v>
      </c>
      <c r="D21" s="17">
        <v>52.6</v>
      </c>
      <c r="E21" s="13">
        <v>17552701</v>
      </c>
      <c r="F21" s="14">
        <f t="shared" si="2"/>
        <v>53.8</v>
      </c>
      <c r="G21" s="13">
        <v>17837615</v>
      </c>
      <c r="H21" s="14">
        <f t="shared" si="3"/>
        <v>54.5</v>
      </c>
      <c r="I21" s="2"/>
    </row>
    <row r="22" spans="1:9" ht="17.25" customHeight="1">
      <c r="A22" s="34"/>
      <c r="B22" s="16" t="s">
        <v>9</v>
      </c>
      <c r="C22" s="13">
        <v>84889</v>
      </c>
      <c r="D22" s="17">
        <v>0.3</v>
      </c>
      <c r="E22" s="13">
        <v>67778</v>
      </c>
      <c r="F22" s="14">
        <f t="shared" si="2"/>
        <v>0.2</v>
      </c>
      <c r="G22" s="13">
        <v>50667</v>
      </c>
      <c r="H22" s="14">
        <f t="shared" si="3"/>
        <v>0.2</v>
      </c>
      <c r="I22" s="2"/>
    </row>
    <row r="23" spans="1:9" ht="17.25" customHeight="1">
      <c r="A23" s="35"/>
      <c r="B23" s="19" t="s">
        <v>10</v>
      </c>
      <c r="C23" s="13">
        <v>718415</v>
      </c>
      <c r="D23" s="17">
        <v>2.2</v>
      </c>
      <c r="E23" s="13">
        <v>682831</v>
      </c>
      <c r="F23" s="14">
        <f t="shared" si="2"/>
        <v>2.1</v>
      </c>
      <c r="G23" s="13">
        <v>646557</v>
      </c>
      <c r="H23" s="14">
        <f t="shared" si="3"/>
        <v>2</v>
      </c>
      <c r="I23" s="2"/>
    </row>
    <row r="24" spans="1:9" ht="17.25" customHeight="1">
      <c r="A24" s="20"/>
      <c r="B24" s="9" t="s">
        <v>2</v>
      </c>
      <c r="C24" s="21">
        <v>26938806</v>
      </c>
      <c r="D24" s="22">
        <v>100</v>
      </c>
      <c r="E24" s="21">
        <f>SUM(E25:E31)</f>
        <v>26564679</v>
      </c>
      <c r="F24" s="22">
        <f>SUM(F25:F31)</f>
        <v>100</v>
      </c>
      <c r="G24" s="44" t="s">
        <v>36</v>
      </c>
      <c r="H24" s="44" t="s">
        <v>36</v>
      </c>
      <c r="I24" s="2"/>
    </row>
    <row r="25" spans="1:8" ht="17.25" customHeight="1">
      <c r="A25" s="23" t="s">
        <v>1</v>
      </c>
      <c r="B25" s="16" t="s">
        <v>11</v>
      </c>
      <c r="C25" s="13">
        <v>17685385</v>
      </c>
      <c r="D25" s="17">
        <v>65.7</v>
      </c>
      <c r="E25" s="13">
        <v>17042132</v>
      </c>
      <c r="F25" s="14">
        <f aca="true" t="shared" si="4" ref="F25:F31">ROUND(E25/$E$24*100,1)</f>
        <v>64.2</v>
      </c>
      <c r="G25" s="28" t="s">
        <v>36</v>
      </c>
      <c r="H25" s="28" t="s">
        <v>36</v>
      </c>
    </row>
    <row r="26" spans="1:8" ht="17.25" customHeight="1">
      <c r="A26" s="23"/>
      <c r="B26" s="16" t="s">
        <v>12</v>
      </c>
      <c r="C26" s="13">
        <v>3895139</v>
      </c>
      <c r="D26" s="17">
        <v>14.5</v>
      </c>
      <c r="E26" s="13">
        <v>3675097</v>
      </c>
      <c r="F26" s="14">
        <f t="shared" si="4"/>
        <v>13.8</v>
      </c>
      <c r="G26" s="28" t="s">
        <v>36</v>
      </c>
      <c r="H26" s="28" t="s">
        <v>36</v>
      </c>
    </row>
    <row r="27" spans="1:8" ht="17.25" customHeight="1">
      <c r="A27" s="23" t="s">
        <v>29</v>
      </c>
      <c r="B27" s="16" t="s">
        <v>13</v>
      </c>
      <c r="C27" s="13">
        <v>1458616</v>
      </c>
      <c r="D27" s="17">
        <v>5.4</v>
      </c>
      <c r="E27" s="13">
        <v>1440357</v>
      </c>
      <c r="F27" s="14">
        <f t="shared" si="4"/>
        <v>5.4</v>
      </c>
      <c r="G27" s="28" t="s">
        <v>36</v>
      </c>
      <c r="H27" s="28" t="s">
        <v>36</v>
      </c>
    </row>
    <row r="28" spans="1:8" ht="17.25" customHeight="1">
      <c r="A28" s="23"/>
      <c r="B28" s="16" t="s">
        <v>22</v>
      </c>
      <c r="C28" s="13">
        <v>3809115</v>
      </c>
      <c r="D28" s="17">
        <v>14.1</v>
      </c>
      <c r="E28" s="13">
        <f>3408748+840543</f>
        <v>4249291</v>
      </c>
      <c r="F28" s="14">
        <f t="shared" si="4"/>
        <v>16</v>
      </c>
      <c r="G28" s="28" t="s">
        <v>36</v>
      </c>
      <c r="H28" s="28" t="s">
        <v>36</v>
      </c>
    </row>
    <row r="29" spans="1:8" ht="17.25" customHeight="1">
      <c r="A29" s="23" t="s">
        <v>28</v>
      </c>
      <c r="B29" s="16" t="s">
        <v>23</v>
      </c>
      <c r="C29" s="13">
        <v>88671</v>
      </c>
      <c r="D29" s="17">
        <v>0.3</v>
      </c>
      <c r="E29" s="13">
        <v>87292</v>
      </c>
      <c r="F29" s="14">
        <f t="shared" si="4"/>
        <v>0.3</v>
      </c>
      <c r="G29" s="28" t="s">
        <v>36</v>
      </c>
      <c r="H29" s="28" t="s">
        <v>36</v>
      </c>
    </row>
    <row r="30" spans="1:8" ht="17.25" customHeight="1">
      <c r="A30" s="27"/>
      <c r="B30" s="16" t="s">
        <v>27</v>
      </c>
      <c r="C30" s="13">
        <v>1880</v>
      </c>
      <c r="D30" s="17">
        <v>0</v>
      </c>
      <c r="E30" s="13">
        <v>1410</v>
      </c>
      <c r="F30" s="14">
        <f t="shared" si="4"/>
        <v>0</v>
      </c>
      <c r="G30" s="28" t="s">
        <v>36</v>
      </c>
      <c r="H30" s="28" t="s">
        <v>36</v>
      </c>
    </row>
    <row r="31" spans="1:8" ht="17.25" customHeight="1" thickBot="1">
      <c r="A31" s="24"/>
      <c r="B31" s="25" t="s">
        <v>38</v>
      </c>
      <c r="C31" s="29" t="s">
        <v>36</v>
      </c>
      <c r="D31" s="29" t="s">
        <v>36</v>
      </c>
      <c r="E31" s="31">
        <f>64106+3785+1209</f>
        <v>69100</v>
      </c>
      <c r="F31" s="32">
        <f t="shared" si="4"/>
        <v>0.3</v>
      </c>
      <c r="G31" s="29" t="s">
        <v>36</v>
      </c>
      <c r="H31" s="29" t="s">
        <v>36</v>
      </c>
    </row>
    <row r="32" spans="1:8" ht="15.75" customHeight="1">
      <c r="A32" s="43" t="s">
        <v>40</v>
      </c>
      <c r="B32" s="43"/>
      <c r="C32" s="43"/>
      <c r="D32" s="43"/>
      <c r="E32" s="43"/>
      <c r="F32" s="43"/>
      <c r="G32" s="36" t="s">
        <v>25</v>
      </c>
      <c r="H32" s="37"/>
    </row>
    <row r="33" ht="12.75">
      <c r="A33" s="42"/>
    </row>
    <row r="34" ht="12.75">
      <c r="I34" s="2"/>
    </row>
    <row r="35" ht="12.75">
      <c r="I35" s="2"/>
    </row>
    <row r="36" ht="12.75">
      <c r="I36" s="2"/>
    </row>
    <row r="37" ht="12.75">
      <c r="I37" s="2"/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2.75">
      <c r="I56" s="2"/>
    </row>
    <row r="59" ht="12.75">
      <c r="I59" s="2"/>
    </row>
  </sheetData>
  <sheetProtection/>
  <mergeCells count="7">
    <mergeCell ref="A7:A23"/>
    <mergeCell ref="G32:H32"/>
    <mergeCell ref="G5:H5"/>
    <mergeCell ref="C5:D5"/>
    <mergeCell ref="A5:B6"/>
    <mergeCell ref="E5:F5"/>
    <mergeCell ref="A32:F32"/>
  </mergeCells>
  <printOptions horizontalCentered="1"/>
  <pageMargins left="0.35433070866141736" right="0.35433070866141736" top="0.9055118110236221" bottom="0.7874015748031497" header="0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</cp:lastModifiedBy>
  <cp:lastPrinted>2016-11-22T00:40:33Z</cp:lastPrinted>
  <dcterms:created xsi:type="dcterms:W3CDTF">2003-03-27T03:55:05Z</dcterms:created>
  <dcterms:modified xsi:type="dcterms:W3CDTF">2018-01-30T00:49:33Z</dcterms:modified>
  <cp:category/>
  <cp:version/>
  <cp:contentType/>
  <cp:contentStatus/>
</cp:coreProperties>
</file>